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88F01628-426D-43A0-97DA-FD62959AC435}" xr6:coauthVersionLast="47" xr6:coauthVersionMax="47" xr10:uidLastSave="{00000000-0000-0000-0000-000000000000}"/>
  <bookViews>
    <workbookView xWindow="2964" yWindow="2964" windowWidth="23040" windowHeight="12312" tabRatio="65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9" l="1"/>
  <c r="CD496" i="21"/>
  <c r="CE496" i="21"/>
  <c r="CF496" i="21"/>
  <c r="CG496" i="21"/>
  <c r="CH496" i="21"/>
  <c r="BW496" i="21"/>
  <c r="BX496" i="21"/>
  <c r="BZ496" i="21"/>
  <c r="CA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7" i="19"/>
  <c r="G16" i="19"/>
  <c r="D17" i="19"/>
  <c r="D16" i="19"/>
  <c r="G12" i="19"/>
  <c r="G11" i="19"/>
  <c r="G10" i="19"/>
  <c r="G9" i="19"/>
  <c r="G8" i="19"/>
  <c r="G5" i="19"/>
  <c r="D12" i="19"/>
  <c r="D11" i="19"/>
  <c r="D10" i="19"/>
  <c r="D9" i="19"/>
  <c r="D8" i="19"/>
  <c r="D5" i="19"/>
  <c r="F12" i="19"/>
  <c r="F11" i="19"/>
  <c r="F10" i="19"/>
  <c r="F9" i="19"/>
  <c r="F8" i="19"/>
  <c r="F5" i="19"/>
  <c r="C12" i="19"/>
  <c r="C11" i="19"/>
  <c r="C10" i="19"/>
  <c r="C9" i="19"/>
  <c r="C8" i="19"/>
  <c r="C5" i="19"/>
  <c r="BS496" i="21"/>
  <c r="B483" i="18"/>
  <c r="D483" i="18"/>
  <c r="F483" i="18"/>
  <c r="H483" i="18" s="1"/>
  <c r="J483" i="18"/>
  <c r="L483" i="18" s="1"/>
  <c r="N483" i="18"/>
  <c r="P483" i="18"/>
  <c r="R483" i="18"/>
  <c r="T483" i="18"/>
  <c r="V483" i="18"/>
  <c r="AC483" i="18"/>
  <c r="X483" i="18" s="1"/>
  <c r="AL483" i="18"/>
  <c r="AG483" i="18" l="1"/>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BS495" i="21"/>
  <c r="BS497" i="21"/>
  <c r="AG482" i="18" l="1"/>
  <c r="AE482" i="18"/>
  <c r="L482" i="18"/>
  <c r="AI482" i="18" l="1"/>
  <c r="AJ482" i="18" s="1"/>
  <c r="AK482" i="18" s="1"/>
  <c r="DA495" i="21" l="1"/>
  <c r="DB495" i="21"/>
  <c r="CD495" i="21"/>
  <c r="CE495" i="21"/>
  <c r="CF495" i="21"/>
  <c r="CG495" i="21"/>
  <c r="CH495" i="21"/>
  <c r="BW495" i="21"/>
  <c r="BX495" i="21" s="1"/>
  <c r="BZ495" i="21"/>
  <c r="BQ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W494" i="21" l="1"/>
  <c r="BX494" i="21" s="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W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W492" i="21"/>
  <c r="BX492" i="21" s="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W491" i="21"/>
  <c r="BX491" i="21" s="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494" i="21" l="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<sst xmlns="http://schemas.openxmlformats.org/spreadsheetml/2006/main" count="3026" uniqueCount="846">
  <si>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</si>
  <si>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</si>
  <si>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</si>
  <si>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</si>
  <si>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</si>
  <si>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</si>
  <si>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</si>
  <si>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</si>
  <si>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</si>
  <si>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</si>
  <si>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</si>
  <si>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</si>
  <si>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</si>
  <si>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</si>
  <si>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</si>
  <si>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</si>
  <si>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</si>
  <si>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</si>
  <si>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</si>
  <si>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</si>
  <si>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</si>
  <si>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</si>
  <si>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</si>
  <si>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</si>
  <si>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</si>
  <si>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</si>
  <si>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</si>
  <si>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</si>
  <si>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</si>
  <si>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</si>
  <si>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</si>
  <si>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</si>
  <si>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</si>
  <si>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</si>
  <si>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</si>
  <si>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</si>
  <si>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</si>
  <si>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</si>
  <si>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</si>
  <si>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</si>
  <si>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</si>
  <si>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</si>
  <si>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</si>
  <si>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</si>
  <si>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</si>
  <si>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</si>
  <si>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</si>
  <si>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</si>
  <si>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</si>
  <si>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</si>
  <si>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</si>
  <si>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</si>
  <si>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</si>
  <si>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</si>
  <si>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</si>
  <si>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</si>
  <si>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</si>
  <si>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</si>
  <si>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</si>
  <si>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</si>
  <si>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</si>
  <si>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</si>
  <si>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</si>
  <si>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</si>
  <si>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</si>
  <si>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</si>
  <si>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</si>
  <si>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</si>
  <si>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</si>
  <si>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</si>
  <si>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</si>
  <si>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</si>
  <si>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</si>
  <si>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</si>
  <si>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</si>
  <si>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</si>
  <si>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</si>
  <si>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</si>
  <si>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</si>
  <si>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</si>
  <si>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</si>
  <si>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</si>
  <si>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</si>
  <si>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</si>
  <si>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</si>
  <si>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</si>
  <si>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</si>
  <si>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</si>
  <si>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</si>
  <si>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</si>
  <si>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</si>
  <si>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</si>
  <si>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</si>
  <si>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</si>
  <si>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</si>
  <si>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</si>
  <si>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</si>
  <si>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</si>
  <si>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</si>
  <si>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</si>
  <si>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</si>
  <si>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</si>
  <si>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</si>
  <si>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</si>
  <si>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</si>
  <si>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</si>
  <si>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</si>
  <si>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</si>
  <si>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</si>
  <si>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</si>
  <si>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</si>
  <si>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</si>
  <si>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</si>
  <si>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</si>
  <si>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</si>
  <si>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</si>
  <si>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</si>
  <si>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</si>
  <si>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</si>
  <si>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</si>
  <si>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</si>
  <si>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</si>
  <si>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</si>
  <si>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</si>
  <si>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</si>
  <si>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</si>
  <si>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</si>
  <si>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</si>
  <si>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</si>
  <si>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</si>
  <si>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</si>
  <si>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</si>
  <si>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</si>
  <si>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</si>
  <si>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</si>
  <si>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</si>
  <si>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</si>
  <si>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</si>
  <si>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</si>
  <si>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</si>
  <si>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</si>
  <si>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</si>
  <si>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</si>
  <si>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</si>
  <si>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</si>
  <si>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</si>
  <si>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</si>
  <si>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</si>
  <si>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</si>
  <si>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</si>
  <si>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</si>
  <si>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</si>
  <si>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</si>
  <si>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</si>
  <si>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</si>
  <si>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</si>
  <si>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</si>
  <si>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</si>
  <si>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</si>
  <si>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</si>
  <si>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</si>
  <si>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</si>
  <si>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</si>
  <si>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</si>
  <si>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</si>
  <si>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</si>
  <si>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</si>
  <si>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</si>
  <si>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</si>
  <si>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</si>
  <si>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</si>
  <si>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</si>
  <si>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</si>
  <si>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</si>
  <si>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</si>
  <si>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</si>
  <si>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</si>
  <si>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</si>
  <si>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</si>
  <si>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</si>
  <si>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</si>
  <si>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</si>
  <si>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</si>
  <si>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</si>
  <si>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</si>
  <si>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</si>
  <si>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</si>
  <si>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</si>
  <si>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</si>
  <si>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</si>
  <si>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</si>
  <si>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</si>
  <si>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</si>
  <si>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</si>
  <si>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</si>
  <si>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</si>
  <si>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</si>
  <si>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</si>
  <si>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</si>
  <si>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</si>
  <si>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</si>
  <si>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</si>
  <si>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</si>
  <si>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</si>
  <si>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</si>
  <si>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</si>
  <si>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</si>
  <si>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</si>
  <si>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</si>
  <si>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</si>
  <si>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</si>
  <si>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</si>
  <si>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</si>
  <si>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</si>
  <si>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</si>
  <si>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</si>
  <si>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</si>
  <si>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</si>
  <si>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</si>
  <si>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</si>
  <si>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</si>
  <si>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</si>
  <si>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</si>
  <si>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</si>
  <si>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</si>
  <si>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</si>
  <si>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</si>
  <si>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</si>
  <si>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</si>
  <si>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</si>
  <si>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</si>
  <si>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</si>
  <si>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</si>
  <si>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</si>
  <si>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</si>
  <si>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</si>
  <si>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</si>
  <si>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</si>
  <si>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</si>
  <si>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</si>
  <si>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</si>
  <si>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</si>
  <si>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</si>
  <si>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</si>
  <si>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</si>
  <si>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</si>
  <si>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</si>
  <si>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</si>
  <si>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</si>
  <si>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</si>
  <si>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</si>
  <si>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</si>
  <si>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</si>
  <si>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</si>
  <si>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</si>
  <si>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</si>
  <si>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</si>
  <si>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</si>
  <si>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</si>
  <si>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</si>
  <si>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</si>
  <si>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</si>
  <si>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</si>
  <si>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</si>
  <si>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</si>
  <si>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</si>
  <si>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</si>
  <si>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</si>
  <si>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</si>
  <si>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</si>
  <si>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</si>
  <si>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</si>
  <si>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</si>
  <si>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</si>
  <si>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</si>
  <si>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</si>
  <si>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</si>
  <si>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</si>
  <si>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</si>
  <si>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</si>
  <si>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</si>
  <si>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</si>
  <si>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</si>
  <si>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</si>
  <si>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</si>
  <si>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</si>
  <si>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</si>
  <si>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</si>
  <si>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</si>
  <si>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</si>
  <si>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</si>
  <si>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</si>
  <si>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</si>
  <si>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</si>
  <si>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</si>
  <si>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</si>
  <si>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</si>
  <si>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</si>
  <si>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</si>
  <si>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</si>
  <si>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</si>
  <si>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</si>
  <si>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</si>
  <si>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</si>
  <si>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</si>
  <si>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</si>
  <si>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</si>
  <si>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</si>
  <si>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</si>
  <si>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</si>
  <si>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</si>
  <si>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</si>
  <si>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</si>
  <si>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</si>
  <si>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</si>
  <si>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</si>
  <si>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</si>
  <si>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</si>
  <si>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</si>
  <si>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</si>
  <si>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</si>
  <si>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</si>
  <si>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</si>
  <si>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</si>
  <si>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</si>
  <si>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</si>
  <si>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</si>
  <si>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</si>
  <si>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</si>
  <si>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</si>
  <si>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</si>
  <si>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</si>
  <si>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</si>
  <si>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</si>
  <si>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</si>
  <si>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</si>
  <si>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</si>
  <si>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</si>
  <si>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</si>
  <si>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</si>
  <si>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</si>
  <si>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</si>
  <si>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</si>
  <si>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</si>
  <si>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</si>
  <si>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</si>
  <si>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</si>
  <si>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</si>
  <si>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</si>
  <si>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</si>
  <si>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</si>
  <si>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</si>
  <si>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</si>
  <si>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</si>
  <si>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</si>
  <si>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</si>
  <si>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</si>
  <si>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</si>
  <si>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</si>
  <si>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</si>
  <si>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</si>
  <si>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</si>
  <si>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</si>
  <si>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</si>
  <si>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</si>
  <si>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</si>
  <si>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</si>
  <si>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</si>
  <si>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</si>
  <si>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</si>
  <si>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</si>
  <si>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</si>
  <si>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</si>
  <si>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</si>
  <si>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</si>
  <si>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</si>
  <si>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</si>
  <si>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</si>
  <si>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</si>
  <si>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</si>
  <si>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</si>
  <si>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</si>
  <si>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</si>
  <si>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</si>
  <si>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</si>
  <si>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</si>
  <si>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</si>
  <si>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</si>
  <si>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</si>
  <si>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</si>
  <si>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</si>
  <si>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</si>
  <si>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</si>
  <si>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</si>
  <si>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</si>
  <si>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</si>
  <si>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</si>
  <si>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</si>
  <si>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</si>
  <si>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</si>
  <si>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</si>
  <si>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</si>
  <si>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</si>
  <si>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</si>
  <si>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</si>
  <si>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</si>
  <si>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</si>
  <si>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</si>
  <si>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</si>
  <si>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</si>
  <si>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</si>
  <si>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</si>
  <si>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</si>
  <si>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</si>
  <si>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</si>
  <si>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</si>
  <si>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</si>
  <si>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</si>
  <si>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</si>
  <si>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</si>
  <si>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</si>
  <si>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</si>
  <si>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</si>
  <si>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</si>
  <si>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</si>
  <si>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</si>
  <si>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</si>
  <si>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</si>
  <si>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</si>
  <si>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</si>
  <si>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</si>
  <si>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</si>
  <si>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</si>
  <si>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</si>
  <si>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</si>
  <si>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</si>
  <si>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</si>
  <si>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</si>
  <si>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</si>
  <si>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</si>
  <si>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</si>
  <si>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</si>
  <si>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</si>
  <si>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</si>
  <si>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</si>
  <si>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</si>
  <si>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</si>
  <si>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</si>
  <si>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</si>
  <si>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</si>
  <si>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</si>
  <si>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</si>
  <si>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</si>
  <si>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</si>
  <si>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</si>
  <si>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</si>
  <si>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</si>
  <si>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</si>
  <si>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</si>
  <si>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</si>
  <si>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</si>
  <si>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</si>
  <si>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</si>
  <si>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</si>
  <si>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</si>
  <si>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</si>
  <si>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</si>
  <si>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</si>
  <si>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</si>
  <si>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</si>
  <si>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</si>
  <si>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</si>
  <si>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</si>
  <si>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</si>
  <si>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</si>
  <si>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</si>
  <si>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</si>
  <si>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</si>
  <si>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</si>
  <si>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</si>
  <si>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</si>
  <si>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</si>
  <si>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</si>
  <si>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</si>
  <si>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</si>
  <si>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</si>
  <si>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</si>
  <si>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</si>
  <si>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</si>
  <si>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</si>
  <si>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</si>
  <si>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</si>
  <si>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</si>
  <si>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</si>
  <si>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</si>
  <si>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</si>
  <si>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</si>
  <si>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</si>
  <si>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</si>
  <si>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</si>
  <si>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</si>
  <si>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</si>
  <si>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</si>
  <si>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</si>
  <si>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</si>
  <si>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</si>
  <si>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</si>
  <si>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</si>
  <si>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</si>
  <si>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</si>
  <si>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</si>
  <si>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</si>
  <si>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</si>
  <si>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</si>
  <si>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</si>
  <si>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</si>
  <si>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</si>
  <si>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</si>
  <si>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</si>
  <si>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</si>
  <si>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</si>
  <si>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</si>
  <si>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</si>
  <si>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</si>
  <si>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</si>
  <si>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</si>
  <si>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</si>
  <si>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</si>
  <si>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</si>
  <si>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</si>
  <si>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</si>
  <si>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</si>
  <si>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</si>
  <si>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</si>
  <si>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</si>
  <si>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</si>
  <si>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</si>
  <si>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</si>
  <si>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</si>
  <si>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</si>
  <si>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</si>
  <si>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</si>
  <si>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</si>
  <si>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</si>
  <si>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</si>
  <si>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</si>
  <si>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</si>
  <si>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</si>
  <si>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</si>
  <si>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</si>
  <si>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</si>
  <si>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</si>
  <si>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</si>
  <si>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</si>
  <si>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</si>
  <si>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</si>
  <si>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</si>
  <si>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</si>
  <si>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</si>
  <si>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</si>
  <si>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</si>
  <si>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</si>
  <si>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</si>
  <si>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</si>
  <si>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</si>
  <si>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</si>
  <si>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</si>
  <si>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</si>
  <si>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</si>
  <si>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</si>
  <si>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</si>
  <si>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</si>
  <si>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</si>
  <si>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</si>
  <si>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</si>
  <si>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</si>
  <si>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</si>
  <si>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</si>
  <si>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</si>
  <si>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</si>
  <si>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</si>
  <si>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</si>
  <si>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</si>
  <si>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</si>
  <si>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</si>
  <si>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</si>
  <si>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</si>
  <si>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</si>
  <si>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</si>
  <si>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</si>
  <si>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</si>
  <si>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</si>
  <si>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</si>
  <si>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</si>
  <si>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</si>
  <si>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</si>
  <si>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</si>
  <si>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</si>
  <si>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</si>
  <si>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</si>
  <si>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</si>
  <si>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</si>
  <si>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</si>
  <si>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</si>
  <si>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</si>
  <si>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</si>
  <si>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</si>
  <si>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</si>
  <si>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</si>
  <si>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</si>
  <si>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</si>
  <si>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</si>
  <si>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</si>
  <si>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</si>
  <si>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</si>
  <si>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</si>
  <si>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</si>
  <si>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</si>
  <si>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</si>
  <si>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</si>
  <si>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</si>
  <si>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</si>
  <si>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</si>
  <si>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</si>
  <si>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</si>
  <si>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</si>
  <si>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</si>
  <si>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</si>
  <si>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</si>
  <si>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</si>
  <si>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</si>
  <si>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</si>
  <si>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</si>
  <si>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</si>
  <si>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</si>
  <si>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</si>
  <si>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</si>
  <si>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</si>
  <si>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</si>
  <si>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</si>
  <si>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</si>
  <si>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</si>
  <si>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</si>
  <si>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</si>
  <si>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</si>
  <si>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</si>
  <si>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</si>
  <si>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</si>
  <si>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</si>
  <si>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</si>
  <si>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</si>
  <si>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</si>
  <si>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</si>
  <si>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</si>
  <si>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</si>
  <si>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</si>
  <si>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</si>
  <si>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</si>
  <si>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</si>
  <si>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</si>
  <si>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</si>
  <si>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</si>
  <si>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</si>
  <si>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</si>
  <si>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</si>
  <si>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</si>
  <si>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</si>
  <si>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</si>
  <si>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</si>
  <si>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</si>
  <si>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</si>
  <si>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</si>
  <si>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</si>
  <si>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</si>
  <si>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</si>
  <si>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</si>
  <si>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</si>
  <si>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</si>
  <si>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</si>
  <si>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</si>
  <si>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</si>
  <si>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</si>
  <si>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</si>
  <si>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</si>
  <si>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</si>
  <si>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</si>
  <si>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</si>
  <si>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</si>
  <si>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</si>
  <si>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</si>
  <si>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</si>
  <si>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</si>
  <si>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</si>
  <si>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</si>
  <si>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</si>
  <si>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</si>
  <si>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</si>
  <si>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</si>
  <si>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</si>
  <si>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</si>
  <si>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</si>
  <si>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</si>
  <si>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</si>
  <si>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</si>
  <si>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</si>
  <si>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</si>
  <si>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</si>
  <si>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</si>
  <si>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</si>
  <si>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</si>
  <si>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</si>
  <si>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</si>
  <si>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</si>
  <si>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</si>
  <si>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</si>
  <si>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</si>
  <si>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</si>
  <si>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</si>
  <si>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</si>
  <si>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</si>
  <si>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</si>
  <si>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</si>
  <si>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</si>
  <si>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</si>
  <si>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</si>
  <si>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</si>
  <si>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</si>
  <si>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</si>
  <si>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</si>
  <si>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</si>
  <si>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</si>
  <si>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</si>
  <si>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</si>
  <si>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</si>
  <si>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</si>
  <si>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</si>
  <si>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</si>
  <si>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</si>
  <si>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</si>
  <si>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</si>
  <si>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</si>
  <si>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</si>
  <si>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</si>
  <si>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</si>
  <si>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</si>
  <si>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</si>
  <si>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</si>
  <si>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</si>
  <si>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</si>
  <si>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</si>
  <si>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</si>
  <si>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</si>
  <si>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</si>
  <si>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</si>
  <si>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</si>
  <si>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</si>
  <si>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</si>
  <si>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</si>
  <si>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</si>
  <si>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</si>
  <si>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</si>
  <si>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</si>
  <si>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</si>
  <si>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</si>
  <si>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</si>
  <si>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</si>
  <si>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</si>
  <si>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</si>
  <si>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</si>
  <si>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</si>
  <si>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</si>
  <si>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</si>
  <si>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</si>
  <si>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</si>
  <si>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</si>
  <si>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</si>
  <si>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</si>
  <si>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</si>
  <si>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</si>
  <si>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</si>
  <si>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</si>
  <si>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</si>
  <si>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</si>
  <si>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</si>
  <si>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</si>
  <si>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</si>
  <si>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</si>
  <si>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</si>
  <si>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</si>
  <si>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</si>
  <si>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</si>
  <si>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</si>
  <si>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</si>
  <si>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</si>
  <si>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</si>
  <si>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</si>
  <si>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</si>
  <si>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</si>
  <si>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</si>
  <si>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</si>
  <si>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</si>
  <si>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</si>
  <si>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</si>
  <si>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</si>
  <si>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</si>
  <si>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</si>
  <si>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</si>
  <si>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</si>
  <si>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</si>
  <si>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</si>
  <si>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</si>
  <si>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</si>
  <si>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</si>
  <si>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</si>
  <si>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</si>
  <si>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</si>
  <si>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</si>
  <si>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</si>
  <si>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</si>
  <si>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</si>
  <si>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</si>
  <si>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</si>
  <si>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</si>
  <si>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</si>
  <si>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</si>
  <si>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FEDERATED STATES OF MICRONESIA</t>
  </si>
  <si>
    <t>REPUBLIC OF KOSOVO</t>
  </si>
  <si>
    <t>2022</t>
  </si>
  <si>
    <t>N/A</t>
  </si>
  <si>
    <t>2023</t>
  </si>
  <si>
    <t>July 2023 Totals by Location Moved From, and By County Moved To</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</si>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</sst>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28610.5</c:v>
                </c:pt>
                <c:pt idx="1">
                  <c:v>133927.5</c:v>
                </c:pt>
                <c:pt idx="2">
                  <c:v>207865</c:v>
                </c:pt>
                <c:pt idx="3">
                  <c:v>26963.5</c:v>
                </c:pt>
                <c:pt idx="4">
                  <c:v>1210913.5</c:v>
                </c:pt>
                <c:pt idx="5">
                  <c:v>167641</c:v>
                </c:pt>
                <c:pt idx="6">
                  <c:v>27571</c:v>
                </c:pt>
                <c:pt idx="7">
                  <c:v>6106.5</c:v>
                </c:pt>
                <c:pt idx="8">
                  <c:v>183030</c:v>
                </c:pt>
                <c:pt idx="9">
                  <c:v>83338</c:v>
                </c:pt>
                <c:pt idx="10">
                  <c:v>91287.5</c:v>
                </c:pt>
                <c:pt idx="11">
                  <c:v>220094.5</c:v>
                </c:pt>
                <c:pt idx="12">
                  <c:v>120610.5</c:v>
                </c:pt>
                <c:pt idx="13">
                  <c:v>46221</c:v>
                </c:pt>
                <c:pt idx="14">
                  <c:v>35181.5</c:v>
                </c:pt>
                <c:pt idx="15">
                  <c:v>46909.5</c:v>
                </c:pt>
                <c:pt idx="16">
                  <c:v>22588</c:v>
                </c:pt>
                <c:pt idx="17">
                  <c:v>34730.5</c:v>
                </c:pt>
                <c:pt idx="18">
                  <c:v>13072.5</c:v>
                </c:pt>
                <c:pt idx="19">
                  <c:v>47396</c:v>
                </c:pt>
                <c:pt idx="20">
                  <c:v>58707</c:v>
                </c:pt>
                <c:pt idx="21">
                  <c:v>95082</c:v>
                </c:pt>
                <c:pt idx="22">
                  <c:v>75716.5</c:v>
                </c:pt>
                <c:pt idx="23">
                  <c:v>15095</c:v>
                </c:pt>
                <c:pt idx="24">
                  <c:v>59101</c:v>
                </c:pt>
                <c:pt idx="25">
                  <c:v>120407</c:v>
                </c:pt>
                <c:pt idx="26">
                  <c:v>26974.5</c:v>
                </c:pt>
                <c:pt idx="27">
                  <c:v>117374</c:v>
                </c:pt>
                <c:pt idx="28">
                  <c:v>14248.5</c:v>
                </c:pt>
                <c:pt idx="29">
                  <c:v>51533</c:v>
                </c:pt>
                <c:pt idx="30">
                  <c:v>47570</c:v>
                </c:pt>
                <c:pt idx="31">
                  <c:v>110092</c:v>
                </c:pt>
                <c:pt idx="32">
                  <c:v>78824.5</c:v>
                </c:pt>
                <c:pt idx="33">
                  <c:v>22029.5</c:v>
                </c:pt>
                <c:pt idx="34">
                  <c:v>76254.5</c:v>
                </c:pt>
                <c:pt idx="35">
                  <c:v>43842</c:v>
                </c:pt>
                <c:pt idx="36">
                  <c:v>693521</c:v>
                </c:pt>
                <c:pt idx="37">
                  <c:v>69206.5</c:v>
                </c:pt>
                <c:pt idx="38">
                  <c:v>7495</c:v>
                </c:pt>
                <c:pt idx="39">
                  <c:v>32224.5</c:v>
                </c:pt>
                <c:pt idx="40">
                  <c:v>19165.5</c:v>
                </c:pt>
                <c:pt idx="41">
                  <c:v>50404.5</c:v>
                </c:pt>
                <c:pt idx="42">
                  <c:v>280012</c:v>
                </c:pt>
                <c:pt idx="43">
                  <c:v>103874.5</c:v>
                </c:pt>
                <c:pt idx="44">
                  <c:v>8358</c:v>
                </c:pt>
                <c:pt idx="45">
                  <c:v>92894</c:v>
                </c:pt>
                <c:pt idx="46">
                  <c:v>7064.5</c:v>
                </c:pt>
                <c:pt idx="47">
                  <c:v>58242.5</c:v>
                </c:pt>
                <c:pt idx="48">
                  <c:v>27073</c:v>
                </c:pt>
                <c:pt idx="49">
                  <c:v>9905</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+Charts'!$BW$208:$BW$496</c:f>
              <c:numCache>
                <c:formatCode>_(* #,##0_);_(* \(#,##0\);_(* "-"??_);_(@_)</c:formatCode>
                <c:ptCount val="289"/>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8"/>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+Charts'!$BX$208:$BX$496</c:f>
              <c:numCache>
                <c:formatCode>0.0%</c:formatCode>
                <c:ptCount val="289"/>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8"/>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spPr>
            <a:ln w="12700">
              <a:solidFill>
                <a:srgbClr val="000080"/>
              </a:solidFill>
              <a:prstDash val="solid"/>
            </a:ln>
          </c:spPr>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+Charts'!$CD$208:$CD$496</c:f>
              <c:numCache>
                <c:formatCode>_(* #,##0_);_(* \(#,##0\);_(* "-"??_);_(@_)</c:formatCode>
                <c:ptCount val="289"/>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numCache>
            </c:numRef>
          </c:val>
          <c:smooth val="0"/>
          <c:extLst>
            <c:ext xmlns:c16="http://schemas.microsoft.com/office/drawing/2014/chart" uri="{C3380CC4-5D6E-409C-BE32-E72D297353CC}">
              <c16:uniqueId val="{00000000-4AED-493D-B6D2-168DC1D57E9A}"/>
            </c:ext>
          </c:extLst>
        </c:ser>
        <c:ser>
          <c:idx val="1"/>
          <c:order val="1"/>
          <c:spPr>
            <a:ln w="12700">
              <a:solidFill>
                <a:srgbClr val="FF00FF"/>
              </a:solidFill>
              <a:prstDash val="solid"/>
            </a:ln>
          </c:spPr>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+Charts'!$CE$208:$CE$496</c:f>
              <c:numCache>
                <c:formatCode>_(* #,##0_);_(* \(#,##0\);_(* "-"??_);_(@_)</c:formatCode>
                <c:ptCount val="289"/>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numCache>
            </c:numRef>
          </c:val>
          <c:smooth val="0"/>
          <c:extLst>
            <c:ext xmlns:c16="http://schemas.microsoft.com/office/drawing/2014/chart" uri="{C3380CC4-5D6E-409C-BE32-E72D297353CC}">
              <c16:uniqueId val="{00000001-4AED-493D-B6D2-168DC1D57E9A}"/>
            </c:ext>
          </c:extLst>
        </c:ser>
        <c:ser>
          <c:idx val="2"/>
          <c:order val="2"/>
          <c:spPr>
            <a:ln w="25400">
              <a:solidFill>
                <a:srgbClr val="999933"/>
              </a:solidFill>
              <a:prstDash val="solid"/>
            </a:ln>
          </c:spPr>
          <c:marker>
            <c:symbol val="square"/>
            <c:size val="3"/>
            <c:spPr>
              <a:noFill/>
              <a:ln w="9525">
                <a:noFill/>
              </a:ln>
            </c:spPr>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+Charts'!$CF$208:$CF$496</c:f>
              <c:numCache>
                <c:formatCode>_(* #,##0_);_(* \(#,##0\);_(* "-"??_);_(@_)</c:formatCode>
                <c:ptCount val="289"/>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numCache>
            </c:numRef>
          </c:val>
          <c:smooth val="0"/>
          <c:extLst>
            <c:ext xmlns:c16="http://schemas.microsoft.com/office/drawing/2014/chart" uri="{C3380CC4-5D6E-409C-BE32-E72D297353CC}">
              <c16:uniqueId val="{00000002-4AED-493D-B6D2-168DC1D57E9A}"/>
            </c:ext>
          </c:extLst>
        </c:ser>
        <c:ser>
          <c:idx val="3"/>
          <c:order val="3"/>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+Charts'!$CG$208:$CG$496</c:f>
              <c:numCache>
                <c:formatCode>_(* #,##0_);_(* \(#,##0\);_(* "-"??_);_(@_)</c:formatCode>
                <c:ptCount val="289"/>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numCache>
            </c:numRef>
          </c:val>
          <c:smooth val="0"/>
          <c:extLst>
            <c:ext xmlns:c16="http://schemas.microsoft.com/office/drawing/2014/chart" uri="{C3380CC4-5D6E-409C-BE32-E72D297353CC}">
              <c16:uniqueId val="{00000003-4AED-493D-B6D2-168DC1D57E9A}"/>
            </c:ext>
          </c:extLst>
        </c:ser>
        <c:ser>
          <c:idx val="4"/>
          <c:order val="4"/>
          <c:marker>
            <c:symbol val="none"/>
          </c:marker>
          <c:cat>
            <c:strRef>
              <c:f>'From State&amp;Country +Charts'!$B$208:$B$496</c:f>
              <c:strCache>
                <c:ptCount val="289"/>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strCache>
            </c:strRef>
          </c:cat>
          <c:val>
            <c:numRef>
              <c:f>'From State&amp;Country +Charts'!$CH$208:$CH$496</c:f>
              <c:numCache>
                <c:formatCode>_(* #,##0_);_(* \(#,##0\);_(* "-"??_);_(@_)</c:formatCode>
                <c:ptCount val="289"/>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8"/>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1504108546798709"/>
          <c:y val="0.1143222166331567"/>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H12"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Data'!A$483</f>
        <v>45108</v>
      </c>
      <c r="E3" s="83"/>
      <c r="F3" s="84"/>
      <c r="G3" s="85" t="s">
        <v>631</v>
      </c>
      <c r="H3" s="86">
        <f>D3</f>
        <v>45108</v>
      </c>
      <c r="I3" s="87"/>
    </row>
    <row r="4" spans="2:10" ht="21.45" customHeight="1" thickBot="1" x14ac:dyDescent="0.35">
      <c r="B4" s="74"/>
      <c r="C4" s="132" t="s">
        <v>829</v>
      </c>
      <c r="D4" s="132" t="s">
        <v>827</v>
      </c>
      <c r="E4" s="129" t="s">
        <v>323</v>
      </c>
      <c r="F4" s="75" t="str">
        <f>C4</f>
        <v>2023</v>
      </c>
      <c r="G4" s="73" t="str">
        <f>D4</f>
        <v>2022</v>
      </c>
      <c r="H4" s="76" t="s">
        <v>323</v>
      </c>
      <c r="I4" s="34"/>
    </row>
    <row r="5" spans="2:10" ht="25.35" customHeight="1" thickTop="1" x14ac:dyDescent="0.25">
      <c r="B5" s="119" t="s">
        <v>316</v>
      </c>
      <c r="C5" s="78">
        <f>'OSDR Data'!AG$483</f>
        <v>15305</v>
      </c>
      <c r="D5" s="77">
        <f>'OSDR Data'!AC$471</f>
        <v>16708</v>
      </c>
      <c r="E5" s="130">
        <f>IFERROR(ROUND(((C5-D5)/D5)*100,1),100)</f>
        <v>-8.4</v>
      </c>
      <c r="F5" s="79">
        <f>'OSDR Data'!AD$483</f>
        <v>171988</v>
      </c>
      <c r="G5" s="77">
        <f>'OSDR Data'!AD$471</f>
        <v>183443</v>
      </c>
      <c r="H5" s="80">
        <f>ROUND(((F5-G5)/G5)*100,1)</f>
        <v>-6.2</v>
      </c>
      <c r="I5" s="35"/>
      <c r="J5" s="36" t="s">
        <v>320</v>
      </c>
    </row>
    <row r="6" spans="2:10" ht="25.35" customHeight="1" thickBot="1" x14ac:dyDescent="0.3">
      <c r="B6" s="128" t="s">
        <v>654</v>
      </c>
      <c r="C6" s="106">
        <f>ROUND(C5/$J16,0)</f>
        <v>3826</v>
      </c>
      <c r="D6" s="127">
        <f>ROUND(D5/$J17,0)</f>
        <v>4177</v>
      </c>
      <c r="E6" s="131">
        <f>IFERROR(ROUND(((C6-D6)/D6)*100,1),100)</f>
        <v>-8.4</v>
      </c>
      <c r="F6" s="107">
        <f>ROUND(F5/$H27,0)</f>
        <v>3307</v>
      </c>
      <c r="G6" s="127">
        <f>ROUND(G5/$H28,0)</f>
        <v>3528</v>
      </c>
      <c r="H6" s="108">
        <f>ROUND(((F6-G6)/G6)*100,1)</f>
        <v>-6.3</v>
      </c>
      <c r="I6" s="35"/>
      <c r="J6" s="58">
        <f>C5-D5</f>
        <v>-1403</v>
      </c>
    </row>
    <row r="7" spans="2:10" ht="21.15" hidden="1" customHeight="1" thickTop="1" thickBot="1" x14ac:dyDescent="0.3">
      <c r="B7" s="210" t="s">
        <v>657</v>
      </c>
      <c r="C7" s="211"/>
      <c r="D7" s="211"/>
      <c r="E7" s="211"/>
      <c r="F7" s="211"/>
      <c r="G7" s="211"/>
      <c r="H7" s="212"/>
      <c r="I7" s="35"/>
      <c r="J7" s="58"/>
    </row>
    <row r="8" spans="2:10" ht="20.85" customHeight="1" thickTop="1" x14ac:dyDescent="0.25">
      <c r="B8" s="93" t="s">
        <v>317</v>
      </c>
      <c r="C8" s="95">
        <f>'OSDR Data'!B$483</f>
        <v>2798</v>
      </c>
      <c r="D8" s="94">
        <f>'OSDR Data'!B$471</f>
        <v>3377</v>
      </c>
      <c r="E8" s="96">
        <f t="shared" ref="E8:E12" si="0">IFERROR(ROUND(((C8-D8)/D8)*100,1),100)</f>
        <v>-17.100000000000001</v>
      </c>
      <c r="F8" s="97">
        <f>'OSDR Data'!D$483</f>
        <v>32148</v>
      </c>
      <c r="G8" s="94">
        <f>'OSDR Data'!D$471</f>
        <v>39582</v>
      </c>
      <c r="H8" s="98">
        <f>ROUND(((F8-G8)/G8)*100,1)</f>
        <v>-18.8</v>
      </c>
      <c r="I8" s="37"/>
    </row>
    <row r="9" spans="2:10" ht="20.85" customHeight="1" x14ac:dyDescent="0.25">
      <c r="B9" s="99" t="s">
        <v>318</v>
      </c>
      <c r="C9" s="101">
        <f>'OSDR Data'!F$483</f>
        <v>1531</v>
      </c>
      <c r="D9" s="100">
        <f>'OSDR Data'!F$471</f>
        <v>1589</v>
      </c>
      <c r="E9" s="102">
        <f t="shared" si="0"/>
        <v>-3.7</v>
      </c>
      <c r="F9" s="103">
        <f>'OSDR Data'!H$483</f>
        <v>17773</v>
      </c>
      <c r="G9" s="100">
        <f>'OSDR Data'!H$471</f>
        <v>19846</v>
      </c>
      <c r="H9" s="104">
        <f>ROUND(((F9-G9)/G9)*100,1)</f>
        <v>-10.4</v>
      </c>
      <c r="I9" s="37"/>
    </row>
    <row r="10" spans="2:10" ht="20.85" customHeight="1" x14ac:dyDescent="0.25">
      <c r="B10" s="99" t="s">
        <v>319</v>
      </c>
      <c r="C10" s="101">
        <f>'OSDR Data'!J$483</f>
        <v>1081</v>
      </c>
      <c r="D10" s="100">
        <f>'OSDR Data'!J$471</f>
        <v>984</v>
      </c>
      <c r="E10" s="102">
        <f t="shared" si="0"/>
        <v>9.9</v>
      </c>
      <c r="F10" s="103">
        <f>'OSDR Data'!L$483</f>
        <v>10760</v>
      </c>
      <c r="G10" s="100">
        <f>'OSDR Data'!L$471</f>
        <v>10761</v>
      </c>
      <c r="H10" s="104">
        <f>ROUND(((F10-G10)/G10)*100,1)</f>
        <v>0</v>
      </c>
      <c r="I10" s="37"/>
    </row>
    <row r="11" spans="2:10" ht="20.85" customHeight="1" x14ac:dyDescent="0.25">
      <c r="B11" s="93" t="s">
        <v>650</v>
      </c>
      <c r="C11" s="95">
        <f>'OSDR Data'!N$483</f>
        <v>623</v>
      </c>
      <c r="D11" s="94">
        <f>'OSDR Data'!N$471</f>
        <v>670</v>
      </c>
      <c r="E11" s="96">
        <f t="shared" si="0"/>
        <v>-7</v>
      </c>
      <c r="F11" s="97">
        <f>'OSDR Data'!P$483</f>
        <v>7058</v>
      </c>
      <c r="G11" s="94">
        <f>'OSDR Data'!P$471</f>
        <v>7419</v>
      </c>
      <c r="H11" s="98">
        <f>ROUND(((F11-G11)/G11)*100,1)</f>
        <v>-4.9000000000000004</v>
      </c>
      <c r="I11" s="37"/>
    </row>
    <row r="12" spans="2:10" ht="20.85" customHeight="1" thickBot="1" x14ac:dyDescent="0.3">
      <c r="B12" s="105" t="s">
        <v>651</v>
      </c>
      <c r="C12" s="89">
        <f>'OSDR Data'!R$483</f>
        <v>493</v>
      </c>
      <c r="D12" s="88">
        <f>'OSDR Data'!R$471</f>
        <v>500</v>
      </c>
      <c r="E12" s="90">
        <f t="shared" si="0"/>
        <v>-1.4</v>
      </c>
      <c r="F12" s="91">
        <f>'OSDR Data'!T$483</f>
        <v>5719</v>
      </c>
      <c r="G12" s="88">
        <f>'OSDR Data'!T$471</f>
        <v>6050</v>
      </c>
      <c r="H12" s="92">
        <f>ROUND(((F12-G12)/G12)*100,1)</f>
        <v>-5.5</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638</v>
      </c>
      <c r="C16" s="63"/>
      <c r="D16" s="208">
        <f>'From State&amp;Country +Charts'!$BU$495+1</f>
        <v>45108</v>
      </c>
      <c r="E16" s="209"/>
      <c r="F16" s="61" t="s">
        <v>823</v>
      </c>
      <c r="G16" s="208">
        <f>'From State&amp;Country +Charts'!$BU$496</f>
        <v>45138</v>
      </c>
      <c r="H16" s="209"/>
      <c r="I16" s="64" t="s">
        <v>824</v>
      </c>
      <c r="J16" s="109" t="str">
        <f>LEFT(I16,1)</f>
        <v>4</v>
      </c>
    </row>
    <row r="17" spans="2:10" ht="20.399999999999999" customHeight="1" x14ac:dyDescent="0.25">
      <c r="B17" s="62" t="s">
        <v>639</v>
      </c>
      <c r="C17" s="63"/>
      <c r="D17" s="208">
        <f>'From State&amp;Country +Charts'!$BU$483+1</f>
        <v>44743</v>
      </c>
      <c r="E17" s="209"/>
      <c r="F17" s="61" t="s">
        <v>823</v>
      </c>
      <c r="G17" s="208">
        <f>'From State&amp;Country +Charts'!$BU$484</f>
        <v>44773</v>
      </c>
      <c r="H17" s="209"/>
      <c r="I17" s="64" t="s">
        <v>824</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656</v>
      </c>
      <c r="C19" s="111"/>
      <c r="D19" s="111"/>
      <c r="E19" s="111"/>
      <c r="F19" s="112"/>
      <c r="G19" s="115">
        <f>C6</f>
        <v>3826</v>
      </c>
      <c r="H19" s="123"/>
      <c r="I19" s="125"/>
      <c r="J19" s="126"/>
    </row>
    <row r="20" spans="2:10" ht="20.399999999999999" customHeight="1" x14ac:dyDescent="0.25">
      <c r="B20" s="113" t="s">
        <v>655</v>
      </c>
      <c r="C20" s="111"/>
      <c r="D20" s="114"/>
      <c r="E20" s="111"/>
      <c r="F20" s="112"/>
      <c r="G20" s="115">
        <f>D6</f>
        <v>4177</v>
      </c>
      <c r="H20" s="123"/>
      <c r="I20" s="125"/>
      <c r="J20" s="126"/>
    </row>
    <row r="21" spans="2:10" ht="20.399999999999999" customHeight="1" x14ac:dyDescent="0.25">
      <c r="B21" s="113"/>
      <c r="C21" s="111"/>
      <c r="D21" s="111"/>
      <c r="E21" s="111" t="s">
        <v>497</v>
      </c>
      <c r="F21" s="112"/>
      <c r="G21" s="116">
        <f>G19-G20</f>
        <v>-351</v>
      </c>
      <c r="H21" s="186">
        <f>G21/G20</f>
        <v>-8.4031601627962652E-2</v>
      </c>
      <c r="I21" s="125"/>
      <c r="J21" s="126"/>
    </row>
    <row r="23" spans="2:10" ht="20.100000000000001" customHeight="1" x14ac:dyDescent="0.25">
      <c r="B23" s="110" t="s">
        <v>496</v>
      </c>
      <c r="C23" s="111"/>
      <c r="D23" s="111"/>
      <c r="E23" s="111"/>
      <c r="F23" s="112"/>
      <c r="G23" s="115">
        <f>C5</f>
        <v>15305</v>
      </c>
      <c r="H23" s="34"/>
      <c r="I23" s="34"/>
    </row>
    <row r="24" spans="2:10" ht="20.100000000000001" customHeight="1" x14ac:dyDescent="0.25">
      <c r="B24" s="113" t="s">
        <v>635</v>
      </c>
      <c r="C24" s="111"/>
      <c r="D24" s="114"/>
      <c r="E24" s="111"/>
      <c r="F24" s="112"/>
      <c r="G24" s="115">
        <f>D5</f>
        <v>16708</v>
      </c>
      <c r="H24" s="34"/>
      <c r="I24" s="34"/>
    </row>
    <row r="25" spans="2:10" ht="20.100000000000001" customHeight="1" x14ac:dyDescent="0.25">
      <c r="B25" s="113"/>
      <c r="C25" s="111"/>
      <c r="D25" s="111"/>
      <c r="E25" s="111" t="s">
        <v>497</v>
      </c>
      <c r="F25" s="112"/>
      <c r="G25" s="116">
        <f>G23-G24</f>
        <v>-1403</v>
      </c>
      <c r="H25" s="38"/>
    </row>
    <row r="27" spans="2:10" ht="20.100000000000001" customHeight="1" x14ac:dyDescent="0.25">
      <c r="B27" s="110" t="s">
        <v>632</v>
      </c>
      <c r="C27" s="111"/>
      <c r="D27" s="111"/>
      <c r="E27" s="111"/>
      <c r="F27" s="112"/>
      <c r="G27" s="115">
        <f>F5</f>
        <v>171988</v>
      </c>
      <c r="H27" s="117">
        <v>52</v>
      </c>
    </row>
    <row r="28" spans="2:10" ht="20.100000000000001" customHeight="1" x14ac:dyDescent="0.25">
      <c r="B28" s="113" t="s">
        <v>633</v>
      </c>
      <c r="C28" s="111"/>
      <c r="D28" s="114"/>
      <c r="E28" s="111"/>
      <c r="F28" s="112"/>
      <c r="G28" s="115">
        <f>G5</f>
        <v>183443</v>
      </c>
      <c r="H28" s="117">
        <v>52</v>
      </c>
    </row>
    <row r="29" spans="2:10" ht="20.100000000000001" customHeight="1" x14ac:dyDescent="0.25">
      <c r="B29" s="113"/>
      <c r="C29" s="111"/>
      <c r="D29" s="111"/>
      <c r="E29" s="111" t="s">
        <v>497</v>
      </c>
      <c r="F29" s="112"/>
      <c r="G29" s="116">
        <f>G27-G28</f>
        <v>-11455</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06"/>
  <sheetViews>
    <sheetView showGridLines="0" zoomScale="75" zoomScaleNormal="75" workbookViewId="0">
      <pane xSplit="1" ySplit="1" topLeftCell="B372" activePane="bottomRight" state="frozen"/>
      <selection activeCell="A360" sqref="A360:IV360"/>
      <selection pane="topRight" activeCell="A360" sqref="A360:IV360"/>
      <selection pane="bottomLeft" activeCell="A360" sqref="A360:IV360"/>
      <selection pane="bottomRight" activeCell="P428" sqref="P428"/>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644</v>
      </c>
      <c r="O1" s="192"/>
      <c r="P1" s="196" t="s">
        <v>645</v>
      </c>
      <c r="Q1" s="192"/>
      <c r="R1" s="192" t="s">
        <v>646</v>
      </c>
      <c r="S1" s="192"/>
      <c r="T1" s="196" t="s">
        <v>647</v>
      </c>
      <c r="U1" s="15"/>
      <c r="V1" s="16" t="s">
        <v>291</v>
      </c>
      <c r="W1" s="16" t="s">
        <v>292</v>
      </c>
      <c r="X1" s="16" t="s">
        <v>293</v>
      </c>
      <c r="Y1" s="16" t="s">
        <v>648</v>
      </c>
      <c r="Z1" s="16" t="s">
        <v>649</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row>
    <row r="485" spans="1:39" x14ac:dyDescent="0.3">
      <c r="A485" s="32">
        <v>45170</v>
      </c>
    </row>
    <row r="486" spans="1:39" x14ac:dyDescent="0.3">
      <c r="A486" s="32">
        <v>45200</v>
      </c>
    </row>
    <row r="487" spans="1:39" x14ac:dyDescent="0.3">
      <c r="A487" s="32">
        <v>45231</v>
      </c>
    </row>
    <row r="488" spans="1:39" x14ac:dyDescent="0.3">
      <c r="A488" s="32">
        <v>45261</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D445" activePane="bottomRight" state="frozen"/>
      <selection activeCell="K491" sqref="K491"/>
      <selection pane="topRight" activeCell="K491" sqref="K491"/>
      <selection pane="bottomLeft" activeCell="K491" sqref="K491"/>
      <selection pane="bottomRight" activeCell="K491" sqref="K491"/>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636</v>
      </c>
      <c r="CL1" s="213"/>
    </row>
    <row r="2" spans="1:107" x14ac:dyDescent="0.3">
      <c r="BW2" s="8" t="s">
        <v>477</v>
      </c>
      <c r="BX2" s="23" t="s">
        <v>484</v>
      </c>
      <c r="BY2" s="8" t="s">
        <v>479</v>
      </c>
      <c r="CD2" s="8" t="s">
        <v>489</v>
      </c>
      <c r="CK2" s="213" t="s">
        <v>637</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492</v>
      </c>
      <c r="CE3" s="8" t="s">
        <v>490</v>
      </c>
      <c r="CF3" s="8" t="s">
        <v>491</v>
      </c>
      <c r="CG3" s="8" t="s">
        <v>652</v>
      </c>
      <c r="CH3" s="8" t="s">
        <v>653</v>
      </c>
      <c r="CK3" s="53"/>
      <c r="CL3" s="51"/>
      <c r="CM3" s="51"/>
      <c r="CN3" s="51"/>
      <c r="CO3" s="51"/>
      <c r="CP3" s="51"/>
      <c r="CQ3" s="51"/>
      <c r="CR3" s="51"/>
      <c r="CS3" s="51"/>
      <c r="CT3" s="51"/>
      <c r="DA3" s="1" t="s">
        <v>641</v>
      </c>
      <c r="DB3" s="51" t="s">
        <v>642</v>
      </c>
      <c r="DC3" s="24" t="s">
        <v>643</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497"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1"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ref="BW492" si="1117">SUM(BR481:BR492)</f>
        <v>176386</v>
      </c>
      <c r="BX492" s="22">
        <f t="shared" ref="BX492" si="1118">(BW492/BW480)-1</f>
        <v>-4.4589368317282219E-2</v>
      </c>
      <c r="BY492" s="202">
        <v>9605</v>
      </c>
      <c r="BZ492" s="202">
        <f t="shared" ref="BZ492" si="1119">BR492-BY492</f>
        <v>4543</v>
      </c>
      <c r="CA492" s="202">
        <f t="shared" ref="CA492" si="1120">SUM(BZ481:BZ492)</f>
        <v>35988</v>
      </c>
      <c r="CD492" s="4">
        <f t="shared" ref="CD492" si="1121">SUM(H481:H492)</f>
        <v>34396</v>
      </c>
      <c r="CE492" s="4">
        <f t="shared" ref="CE492" si="1122">SUM(AN481:AN492)</f>
        <v>18133</v>
      </c>
      <c r="CF492" s="4">
        <f t="shared" ref="CF492" si="1123">SUM(AT481:AT492)</f>
        <v>10609</v>
      </c>
      <c r="CG492" s="4">
        <f t="shared" ref="CG492" si="1124">SUM(F481:F492)</f>
        <v>7183</v>
      </c>
      <c r="CH492" s="4">
        <f t="shared" ref="CH492" si="1125">SUM(O481:O492)</f>
        <v>5713</v>
      </c>
      <c r="CZ492" s="70">
        <v>44986</v>
      </c>
      <c r="DA492" s="5">
        <f t="shared" ref="DA492" si="1126">AVERAGE(BS457:BS492)</f>
        <v>13227.222222222223</v>
      </c>
      <c r="DB492" s="5">
        <f t="shared" ref="DB492" si="1127">AVERAGE(BS481:BS492)</f>
        <v>14698.833333333334</v>
      </c>
      <c r="DC492" s="72">
        <f t="shared" ref="DC492" si="1128">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ref="BW493" si="1129">SUM(BR482:BR493)</f>
        <v>174729</v>
      </c>
      <c r="BX493" s="22">
        <f t="shared" ref="BX493" si="1130">(BW493/BW481)-1</f>
        <v>-4.8886832507756828E-2</v>
      </c>
      <c r="BY493" s="202">
        <v>8183</v>
      </c>
      <c r="BZ493" s="202">
        <f t="shared" ref="BZ493" si="1131">BR493-BY493</f>
        <v>3802</v>
      </c>
      <c r="CA493" s="202">
        <f t="shared" ref="CA493" si="1132">SUM(BZ482:BZ493)</f>
        <v>35864</v>
      </c>
      <c r="CD493" s="4">
        <f t="shared" ref="CD493" si="1133">SUM(H482:H493)</f>
        <v>33708</v>
      </c>
      <c r="CE493" s="4">
        <f t="shared" ref="CE493" si="1134">SUM(AN482:AN493)</f>
        <v>17931</v>
      </c>
      <c r="CF493" s="4">
        <f t="shared" ref="CF493" si="1135">SUM(AT482:AT493)</f>
        <v>10559</v>
      </c>
      <c r="CG493" s="4">
        <f t="shared" ref="CG493" si="1136">SUM(F482:F493)</f>
        <v>7074</v>
      </c>
      <c r="CH493" s="4">
        <f t="shared" ref="CH493" si="1137">SUM(O482:O493)</f>
        <v>5706</v>
      </c>
      <c r="CZ493" s="70">
        <v>45017</v>
      </c>
      <c r="DA493" s="5">
        <f t="shared" ref="DA493" si="1138">AVERAGE(BS458:BS493)</f>
        <v>13560.138888888889</v>
      </c>
      <c r="DB493" s="5">
        <f t="shared" ref="DB493" si="1139">AVERAGE(BS482:BS493)</f>
        <v>14560.75</v>
      </c>
      <c r="DC493" s="72">
        <f t="shared" ref="DC493" si="1140">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BQ495" si="1141">BR494-SUM(D494:BB494,BO494:BP494)</f>
        <v>1823</v>
      </c>
      <c r="BR494" s="27">
        <v>13084</v>
      </c>
      <c r="BS494" s="4">
        <f t="shared" si="938"/>
        <v>13084</v>
      </c>
      <c r="BT494" s="3">
        <v>0</v>
      </c>
      <c r="BU494" s="29">
        <v>45077</v>
      </c>
      <c r="BW494" s="4">
        <f t="shared" ref="BW494" si="1142">SUM(BR483:BR494)</f>
        <v>174390</v>
      </c>
      <c r="BX494" s="22">
        <f t="shared" ref="BX494" si="1143">(BW494/BW482)-1</f>
        <v>-5.1114351630174526E-2</v>
      </c>
      <c r="BY494" s="202">
        <v>9263</v>
      </c>
      <c r="BZ494" s="202">
        <f t="shared" ref="BZ494" si="1144">BR494-BY494</f>
        <v>3821</v>
      </c>
      <c r="CA494" s="202">
        <f t="shared" ref="CA494" si="1145">SUM(BZ483:BZ494)</f>
        <v>35673</v>
      </c>
      <c r="CD494" s="4">
        <f t="shared" ref="CD494" si="1146">SUM(H483:H494)</f>
        <v>33245</v>
      </c>
      <c r="CE494" s="4">
        <f t="shared" ref="CE494" si="1147">SUM(AN483:AN494)</f>
        <v>17904</v>
      </c>
      <c r="CF494" s="4">
        <f t="shared" ref="CF494" si="1148">SUM(AT483:AT494)</f>
        <v>10624</v>
      </c>
      <c r="CG494" s="4">
        <f t="shared" ref="CG494" si="1149">SUM(F483:F494)</f>
        <v>7091</v>
      </c>
      <c r="CH494" s="4">
        <f t="shared" ref="CH494" si="1150">SUM(O483:O494)</f>
        <v>5712</v>
      </c>
      <c r="CZ494" s="70">
        <v>45047</v>
      </c>
      <c r="DA494" s="5">
        <f t="shared" ref="DA494" si="1151">AVERAGE(BS459:BS494)</f>
        <v>13922.944444444445</v>
      </c>
      <c r="DB494" s="5">
        <f t="shared" ref="DB494" si="1152">AVERAGE(BS483:BS494)</f>
        <v>14532.5</v>
      </c>
      <c r="DC494" s="72">
        <f t="shared" ref="DC494:DC495" si="1153">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si="1141"/>
        <v>1879</v>
      </c>
      <c r="BR495" s="27">
        <v>14855</v>
      </c>
      <c r="BS495" s="4">
        <f t="shared" si="938"/>
        <v>14855</v>
      </c>
      <c r="BT495" s="3">
        <v>0</v>
      </c>
      <c r="BU495" s="29">
        <v>45107</v>
      </c>
      <c r="BW495" s="4">
        <f t="shared" ref="BW495" si="1154">SUM(BR484:BR495)</f>
        <v>173391</v>
      </c>
      <c r="BX495" s="22">
        <f t="shared" ref="BX495" si="1155">(BW495/BW483)-1</f>
        <v>-5.8174588948457617E-2</v>
      </c>
      <c r="BY495" s="202">
        <v>9999</v>
      </c>
      <c r="BZ495" s="202">
        <f t="shared" ref="BZ495" si="1156">BR495-BY495</f>
        <v>4856</v>
      </c>
      <c r="CA495" s="202">
        <f t="shared" ref="CA495" si="1157">SUM(BZ484:BZ495)</f>
        <v>37288</v>
      </c>
      <c r="CD495" s="4">
        <f t="shared" ref="CD495" si="1158">SUM(H484:H495)</f>
        <v>32727</v>
      </c>
      <c r="CE495" s="4">
        <f t="shared" ref="CE495" si="1159">SUM(AN484:AN495)</f>
        <v>17831</v>
      </c>
      <c r="CF495" s="4">
        <f t="shared" ref="CF495" si="1160">SUM(AT484:AT495)</f>
        <v>10663</v>
      </c>
      <c r="CG495" s="4">
        <f t="shared" ref="CG495" si="1161">SUM(F484:F495)</f>
        <v>7105</v>
      </c>
      <c r="CH495" s="4">
        <f t="shared" ref="CH495" si="1162">SUM(O484:O495)</f>
        <v>5726</v>
      </c>
      <c r="CZ495" s="70">
        <v>45078</v>
      </c>
      <c r="DA495" s="5">
        <f t="shared" ref="DA495" si="1163">AVERAGE(BS460:BS495)</f>
        <v>14298.472222222223</v>
      </c>
      <c r="DB495" s="5">
        <f t="shared" ref="DB495" si="1164">AVERAGE(BS484:BS495)</f>
        <v>14449.25</v>
      </c>
      <c r="DC495" s="72">
        <f t="shared" si="1153"/>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Q496" s="4">
        <v>1776</v>
      </c>
      <c r="BR496" s="27">
        <v>15305</v>
      </c>
      <c r="BS496" s="4">
        <f t="shared" ref="BS496" si="1165">SUM(D496:BQ496)</f>
        <v>15305</v>
      </c>
      <c r="BU496" s="29">
        <v>45138</v>
      </c>
      <c r="BW496" s="4">
        <f t="shared" ref="BW496" si="1166">SUM(BR485:BR496)</f>
        <v>171988</v>
      </c>
      <c r="BX496" s="22">
        <f t="shared" ref="BX496" si="1167">(BW496/BW484)-1</f>
        <v>-6.2444465038186237E-2</v>
      </c>
      <c r="BY496" s="202">
        <v>10000</v>
      </c>
      <c r="BZ496" s="202">
        <f t="shared" ref="BZ496" si="1168">BR496-BY496</f>
        <v>5305</v>
      </c>
      <c r="CA496" s="202">
        <f t="shared" ref="CA496" si="1169">SUM(BZ485:BZ496)</f>
        <v>36657</v>
      </c>
      <c r="CD496" s="4">
        <f t="shared" ref="CD496" si="1170">SUM(H485:H496)</f>
        <v>32148</v>
      </c>
      <c r="CE496" s="4">
        <f t="shared" ref="CE496" si="1171">SUM(AN485:AN496)</f>
        <v>17773</v>
      </c>
      <c r="CF496" s="4">
        <f t="shared" ref="CF496" si="1172">SUM(AT485:AT496)</f>
        <v>10760</v>
      </c>
      <c r="CG496" s="4">
        <f t="shared" ref="CG496" si="1173">SUM(F485:F496)</f>
        <v>7058</v>
      </c>
      <c r="CH496" s="4">
        <f t="shared" ref="CH496" si="1174">SUM(O485:O496)</f>
        <v>5719</v>
      </c>
      <c r="CZ496" s="70">
        <v>45108</v>
      </c>
    </row>
    <row r="497" spans="2:104" x14ac:dyDescent="0.3">
      <c r="B497" s="46">
        <v>45139</v>
      </c>
      <c r="C497" t="s">
        <v>438</v>
      </c>
      <c r="BC497" s="4">
        <v>0</v>
      </c>
      <c r="BD497" s="4">
        <v>0</v>
      </c>
      <c r="BE497" s="4">
        <v>0</v>
      </c>
      <c r="BF497" s="4">
        <v>0</v>
      </c>
      <c r="BG497" s="4">
        <v>0</v>
      </c>
      <c r="BH497" s="4">
        <v>0</v>
      </c>
      <c r="BI497" s="4">
        <v>0</v>
      </c>
      <c r="BJ497" s="4">
        <v>0</v>
      </c>
      <c r="BK497" s="4">
        <v>0</v>
      </c>
      <c r="BL497" s="4">
        <v>0</v>
      </c>
      <c r="BM497" s="4">
        <v>0</v>
      </c>
      <c r="BN497" s="4">
        <v>0</v>
      </c>
      <c r="BS497" s="4">
        <f t="shared" si="938"/>
        <v>0</v>
      </c>
      <c r="BU497" s="29">
        <v>45169</v>
      </c>
      <c r="CZ497" s="70">
        <v>45139</v>
      </c>
    </row>
    <row r="498" spans="2:104" x14ac:dyDescent="0.3">
      <c r="B498" s="46">
        <v>45170</v>
      </c>
      <c r="C498" t="s">
        <v>439</v>
      </c>
      <c r="BC498" s="4">
        <v>0</v>
      </c>
      <c r="BD498" s="4">
        <v>0</v>
      </c>
      <c r="BE498" s="4">
        <v>0</v>
      </c>
      <c r="BF498" s="4">
        <v>0</v>
      </c>
      <c r="BG498" s="4">
        <v>0</v>
      </c>
      <c r="BH498" s="4">
        <v>0</v>
      </c>
      <c r="BI498" s="4">
        <v>0</v>
      </c>
      <c r="BJ498" s="4">
        <v>0</v>
      </c>
      <c r="BK498" s="4">
        <v>0</v>
      </c>
      <c r="BL498" s="4">
        <v>0</v>
      </c>
      <c r="BM498" s="4">
        <v>0</v>
      </c>
      <c r="BN498" s="4">
        <v>0</v>
      </c>
      <c r="BU498" s="29">
        <v>45199</v>
      </c>
      <c r="CZ498" s="70">
        <v>45170</v>
      </c>
    </row>
    <row r="499" spans="2:104" x14ac:dyDescent="0.3">
      <c r="B499" s="46">
        <v>45200</v>
      </c>
      <c r="C499" t="s">
        <v>440</v>
      </c>
      <c r="BC499" s="4">
        <v>0</v>
      </c>
      <c r="BD499" s="4">
        <v>0</v>
      </c>
      <c r="BE499" s="4">
        <v>0</v>
      </c>
      <c r="BF499" s="4">
        <v>0</v>
      </c>
      <c r="BG499" s="4">
        <v>0</v>
      </c>
      <c r="BH499" s="4">
        <v>0</v>
      </c>
      <c r="BI499" s="4">
        <v>0</v>
      </c>
      <c r="BJ499" s="4">
        <v>0</v>
      </c>
      <c r="BK499" s="4">
        <v>0</v>
      </c>
      <c r="BL499" s="4">
        <v>0</v>
      </c>
      <c r="BM499" s="4">
        <v>0</v>
      </c>
      <c r="BN499" s="4">
        <v>0</v>
      </c>
      <c r="BU499" s="29">
        <v>45230</v>
      </c>
      <c r="CZ499" s="70">
        <v>45200</v>
      </c>
    </row>
    <row r="500" spans="2:104" x14ac:dyDescent="0.3">
      <c r="B500" s="46">
        <v>45231</v>
      </c>
      <c r="C500" t="s">
        <v>441</v>
      </c>
      <c r="BC500" s="4">
        <v>0</v>
      </c>
      <c r="BD500" s="4">
        <v>0</v>
      </c>
      <c r="BE500" s="4">
        <v>0</v>
      </c>
      <c r="BF500" s="4">
        <v>0</v>
      </c>
      <c r="BG500" s="4">
        <v>0</v>
      </c>
      <c r="BH500" s="4">
        <v>0</v>
      </c>
      <c r="BI500" s="4">
        <v>0</v>
      </c>
      <c r="BJ500" s="4">
        <v>0</v>
      </c>
      <c r="BK500" s="4">
        <v>0</v>
      </c>
      <c r="BL500" s="4">
        <v>0</v>
      </c>
      <c r="BM500" s="4">
        <v>0</v>
      </c>
      <c r="BN500" s="4">
        <v>0</v>
      </c>
      <c r="BU500" s="29">
        <v>45260</v>
      </c>
      <c r="CZ500" s="70">
        <v>45231</v>
      </c>
    </row>
    <row r="501" spans="2:104" x14ac:dyDescent="0.3">
      <c r="B501" s="46">
        <v>45261</v>
      </c>
      <c r="C501" t="s">
        <v>442</v>
      </c>
      <c r="BC501" s="4">
        <v>0</v>
      </c>
      <c r="BD501" s="4">
        <v>0</v>
      </c>
      <c r="BE501" s="4">
        <v>0</v>
      </c>
      <c r="BF501" s="4">
        <v>0</v>
      </c>
      <c r="BG501" s="4">
        <v>0</v>
      </c>
      <c r="BH501" s="4">
        <v>0</v>
      </c>
      <c r="BI501" s="4">
        <v>0</v>
      </c>
      <c r="BJ501" s="4">
        <v>0</v>
      </c>
      <c r="BK501" s="4">
        <v>0</v>
      </c>
      <c r="BL501" s="4">
        <v>0</v>
      </c>
      <c r="BM501" s="4">
        <v>0</v>
      </c>
      <c r="BN501" s="4">
        <v>0</v>
      </c>
      <c r="BU501" s="29">
        <v>45291</v>
      </c>
      <c r="CZ501" s="70">
        <v>45261</v>
      </c>
    </row>
    <row r="502" spans="2:104" x14ac:dyDescent="0.3">
      <c r="B502" s="46">
        <v>45292</v>
      </c>
      <c r="C502" t="s">
        <v>443</v>
      </c>
      <c r="BC502" s="4">
        <v>0</v>
      </c>
      <c r="BD502" s="4">
        <v>0</v>
      </c>
      <c r="BE502" s="4">
        <v>0</v>
      </c>
      <c r="BF502" s="4">
        <v>0</v>
      </c>
      <c r="BG502" s="4">
        <v>0</v>
      </c>
      <c r="BH502" s="4">
        <v>0</v>
      </c>
      <c r="BI502" s="4">
        <v>0</v>
      </c>
      <c r="BJ502" s="4">
        <v>0</v>
      </c>
      <c r="BK502" s="4">
        <v>0</v>
      </c>
      <c r="BL502" s="4">
        <v>0</v>
      </c>
      <c r="BM502" s="4">
        <v>0</v>
      </c>
      <c r="BN502" s="4">
        <v>0</v>
      </c>
      <c r="BU502" s="29">
        <v>45322</v>
      </c>
      <c r="CZ502" s="70">
        <v>45292</v>
      </c>
    </row>
    <row r="503" spans="2:104"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4"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4"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4"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4"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4"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4"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4"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4"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4"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493</v>
      </c>
      <c r="D570" s="4">
        <f>SUM(D4:D567)</f>
        <v>28610.5</v>
      </c>
      <c r="E570" s="4">
        <f t="shared" ref="E570:BP570" si="1175">SUM(E4:E567)</f>
        <v>133927.5</v>
      </c>
      <c r="F570" s="4">
        <f t="shared" si="1175"/>
        <v>207865</v>
      </c>
      <c r="G570" s="4">
        <f t="shared" si="1175"/>
        <v>26963.5</v>
      </c>
      <c r="H570" s="4">
        <f t="shared" si="1175"/>
        <v>1210913.5</v>
      </c>
      <c r="I570" s="4">
        <f t="shared" si="1175"/>
        <v>167641</v>
      </c>
      <c r="J570" s="4">
        <f t="shared" si="1175"/>
        <v>27571</v>
      </c>
      <c r="K570" s="4">
        <f t="shared" si="1175"/>
        <v>6106.5</v>
      </c>
      <c r="L570" s="4">
        <f t="shared" si="1175"/>
        <v>183030</v>
      </c>
      <c r="M570" s="4">
        <f t="shared" si="1175"/>
        <v>83338</v>
      </c>
      <c r="N570" s="4">
        <f t="shared" si="1175"/>
        <v>91287.5</v>
      </c>
      <c r="O570" s="4">
        <f t="shared" si="1175"/>
        <v>220094.5</v>
      </c>
      <c r="P570" s="4">
        <f t="shared" si="1175"/>
        <v>120610.5</v>
      </c>
      <c r="Q570" s="4">
        <f t="shared" si="1175"/>
        <v>46221</v>
      </c>
      <c r="R570" s="4">
        <f t="shared" si="1175"/>
        <v>35181.5</v>
      </c>
      <c r="S570" s="4">
        <f t="shared" si="1175"/>
        <v>46909.5</v>
      </c>
      <c r="T570" s="4">
        <f t="shared" si="1175"/>
        <v>22588</v>
      </c>
      <c r="U570" s="4">
        <f t="shared" si="1175"/>
        <v>34730.5</v>
      </c>
      <c r="V570" s="4">
        <f t="shared" si="1175"/>
        <v>13072.5</v>
      </c>
      <c r="W570" s="4">
        <f t="shared" si="1175"/>
        <v>47396</v>
      </c>
      <c r="X570" s="4">
        <f t="shared" si="1175"/>
        <v>58707</v>
      </c>
      <c r="Y570" s="4">
        <f t="shared" si="1175"/>
        <v>95082</v>
      </c>
      <c r="Z570" s="4">
        <f t="shared" si="1175"/>
        <v>75716.5</v>
      </c>
      <c r="AA570" s="4">
        <f t="shared" si="1175"/>
        <v>15095</v>
      </c>
      <c r="AB570" s="4">
        <f t="shared" si="1175"/>
        <v>59101</v>
      </c>
      <c r="AC570" s="4">
        <f t="shared" si="1175"/>
        <v>120407</v>
      </c>
      <c r="AD570" s="4">
        <f t="shared" si="1175"/>
        <v>26974.5</v>
      </c>
      <c r="AE570" s="4">
        <f t="shared" si="1175"/>
        <v>117374</v>
      </c>
      <c r="AF570" s="4">
        <f t="shared" si="1175"/>
        <v>14248.5</v>
      </c>
      <c r="AG570" s="4">
        <f t="shared" si="1175"/>
        <v>51533</v>
      </c>
      <c r="AH570" s="4">
        <f t="shared" si="1175"/>
        <v>47570</v>
      </c>
      <c r="AI570" s="4">
        <f t="shared" si="1175"/>
        <v>110092</v>
      </c>
      <c r="AJ570" s="4">
        <f t="shared" si="1175"/>
        <v>78824.5</v>
      </c>
      <c r="AK570" s="4">
        <f t="shared" si="1175"/>
        <v>22029.5</v>
      </c>
      <c r="AL570" s="4">
        <f t="shared" si="1175"/>
        <v>76254.5</v>
      </c>
      <c r="AM570" s="4">
        <f t="shared" si="1175"/>
        <v>43842</v>
      </c>
      <c r="AN570" s="4">
        <f t="shared" si="1175"/>
        <v>693521</v>
      </c>
      <c r="AO570" s="4">
        <f t="shared" si="1175"/>
        <v>69206.5</v>
      </c>
      <c r="AP570" s="4">
        <f t="shared" si="1175"/>
        <v>7495</v>
      </c>
      <c r="AQ570" s="4">
        <f t="shared" si="1175"/>
        <v>32224.5</v>
      </c>
      <c r="AR570" s="4">
        <f t="shared" si="1175"/>
        <v>19165.5</v>
      </c>
      <c r="AS570" s="4">
        <f t="shared" si="1175"/>
        <v>50404.5</v>
      </c>
      <c r="AT570" s="4">
        <f t="shared" si="1175"/>
        <v>280012</v>
      </c>
      <c r="AU570" s="4">
        <f t="shared" si="1175"/>
        <v>103874.5</v>
      </c>
      <c r="AV570" s="4">
        <f t="shared" si="1175"/>
        <v>8358</v>
      </c>
      <c r="AW570" s="4">
        <f t="shared" si="1175"/>
        <v>92894</v>
      </c>
      <c r="AX570" s="4">
        <f t="shared" si="1175"/>
        <v>135943.5</v>
      </c>
      <c r="AY570" s="4">
        <f t="shared" si="1175"/>
        <v>7064.5</v>
      </c>
      <c r="AZ570" s="4">
        <f t="shared" si="1175"/>
        <v>58242.5</v>
      </c>
      <c r="BA570" s="4">
        <f t="shared" si="1175"/>
        <v>27073</v>
      </c>
      <c r="BB570" s="4">
        <f t="shared" si="1175"/>
        <v>9905</v>
      </c>
      <c r="BC570" s="4" t="s">
        <v>828</v>
      </c>
      <c r="BD570" s="4" t="s">
        <v>828</v>
      </c>
      <c r="BE570" s="4" t="s">
        <v>828</v>
      </c>
      <c r="BF570" s="4" t="s">
        <v>828</v>
      </c>
      <c r="BG570" s="4" t="s">
        <v>828</v>
      </c>
      <c r="BH570" s="4" t="s">
        <v>828</v>
      </c>
      <c r="BI570" s="4" t="s">
        <v>828</v>
      </c>
      <c r="BJ570" s="4" t="s">
        <v>828</v>
      </c>
      <c r="BK570" s="4" t="s">
        <v>828</v>
      </c>
      <c r="BL570" s="4" t="s">
        <v>828</v>
      </c>
      <c r="BM570" s="4" t="s">
        <v>828</v>
      </c>
      <c r="BN570" s="4" t="s">
        <v>828</v>
      </c>
      <c r="BO570" s="4">
        <f t="shared" si="1175"/>
        <v>60956.5</v>
      </c>
      <c r="BP570" s="4">
        <f t="shared" si="1175"/>
        <v>40292.5</v>
      </c>
      <c r="BQ570" s="4">
        <f t="shared" ref="BQ570" si="1176">SUM(BQ4:BQ567)</f>
        <v>237095</v>
      </c>
      <c r="CK570"/>
      <c r="CL570"/>
      <c r="CM570"/>
      <c r="CN570"/>
      <c r="CO570"/>
      <c r="CP570"/>
      <c r="CQ570"/>
      <c r="CR570"/>
      <c r="CS570"/>
      <c r="CT570"/>
      <c r="DC570" s="52"/>
    </row>
    <row r="571" spans="2:107" x14ac:dyDescent="0.3">
      <c r="D571" s="4">
        <f t="shared" ref="D571:AI571" si="1177">IF(D570=MAX($D570:$BB570),D3,0)</f>
        <v>0</v>
      </c>
      <c r="E571" s="4">
        <f t="shared" si="1177"/>
        <v>0</v>
      </c>
      <c r="F571" s="4">
        <f t="shared" si="1177"/>
        <v>0</v>
      </c>
      <c r="G571" s="4">
        <f t="shared" si="1177"/>
        <v>0</v>
      </c>
      <c r="H571" s="4" t="str">
        <f t="shared" si="1177"/>
        <v>CALIFORNIA</v>
      </c>
      <c r="I571" s="4">
        <f t="shared" si="1177"/>
        <v>0</v>
      </c>
      <c r="J571" s="4">
        <f t="shared" si="1177"/>
        <v>0</v>
      </c>
      <c r="K571" s="4">
        <f t="shared" si="1177"/>
        <v>0</v>
      </c>
      <c r="L571" s="4">
        <f t="shared" si="1177"/>
        <v>0</v>
      </c>
      <c r="M571" s="4">
        <f t="shared" si="1177"/>
        <v>0</v>
      </c>
      <c r="N571" s="4">
        <f t="shared" si="1177"/>
        <v>0</v>
      </c>
      <c r="O571" s="4">
        <f t="shared" si="1177"/>
        <v>0</v>
      </c>
      <c r="P571" s="4">
        <f t="shared" si="1177"/>
        <v>0</v>
      </c>
      <c r="Q571" s="4">
        <f t="shared" si="1177"/>
        <v>0</v>
      </c>
      <c r="R571" s="4">
        <f t="shared" si="1177"/>
        <v>0</v>
      </c>
      <c r="S571" s="4">
        <f t="shared" si="1177"/>
        <v>0</v>
      </c>
      <c r="T571" s="4">
        <f t="shared" si="1177"/>
        <v>0</v>
      </c>
      <c r="U571" s="4">
        <f t="shared" si="1177"/>
        <v>0</v>
      </c>
      <c r="V571" s="4">
        <f t="shared" si="1177"/>
        <v>0</v>
      </c>
      <c r="W571" s="4">
        <f t="shared" si="1177"/>
        <v>0</v>
      </c>
      <c r="X571" s="4">
        <f t="shared" si="1177"/>
        <v>0</v>
      </c>
      <c r="Y571" s="4">
        <f t="shared" si="1177"/>
        <v>0</v>
      </c>
      <c r="Z571" s="4">
        <f t="shared" si="1177"/>
        <v>0</v>
      </c>
      <c r="AA571" s="4">
        <f t="shared" si="1177"/>
        <v>0</v>
      </c>
      <c r="AB571" s="4">
        <f t="shared" si="1177"/>
        <v>0</v>
      </c>
      <c r="AC571" s="4">
        <f t="shared" si="1177"/>
        <v>0</v>
      </c>
      <c r="AD571" s="4">
        <f t="shared" si="1177"/>
        <v>0</v>
      </c>
      <c r="AE571" s="4">
        <f t="shared" si="1177"/>
        <v>0</v>
      </c>
      <c r="AF571" s="4">
        <f t="shared" si="1177"/>
        <v>0</v>
      </c>
      <c r="AG571" s="4">
        <f t="shared" si="1177"/>
        <v>0</v>
      </c>
      <c r="AH571" s="4">
        <f t="shared" si="1177"/>
        <v>0</v>
      </c>
      <c r="AI571" s="4">
        <f t="shared" si="1177"/>
        <v>0</v>
      </c>
      <c r="AJ571" s="4">
        <f t="shared" ref="AJ571:BB571" si="1178">IF(AJ570=MAX($D570:$BB570),AJ3,0)</f>
        <v>0</v>
      </c>
      <c r="AK571" s="4">
        <f t="shared" si="1178"/>
        <v>0</v>
      </c>
      <c r="AL571" s="4">
        <f t="shared" si="1178"/>
        <v>0</v>
      </c>
      <c r="AM571" s="4">
        <f t="shared" si="1178"/>
        <v>0</v>
      </c>
      <c r="AN571" s="4">
        <f t="shared" si="1178"/>
        <v>0</v>
      </c>
      <c r="AO571" s="4">
        <f t="shared" si="1178"/>
        <v>0</v>
      </c>
      <c r="AP571" s="4">
        <f t="shared" si="1178"/>
        <v>0</v>
      </c>
      <c r="AQ571" s="4">
        <f t="shared" si="1178"/>
        <v>0</v>
      </c>
      <c r="AR571" s="4">
        <f t="shared" si="1178"/>
        <v>0</v>
      </c>
      <c r="AS571" s="4">
        <f t="shared" si="1178"/>
        <v>0</v>
      </c>
      <c r="AT571" s="4">
        <f t="shared" si="1178"/>
        <v>0</v>
      </c>
      <c r="AU571" s="4">
        <f t="shared" si="1178"/>
        <v>0</v>
      </c>
      <c r="AV571" s="4">
        <f t="shared" si="1178"/>
        <v>0</v>
      </c>
      <c r="AW571" s="4">
        <f t="shared" si="1178"/>
        <v>0</v>
      </c>
      <c r="AX571" s="4">
        <f t="shared" si="1178"/>
        <v>0</v>
      </c>
      <c r="AY571" s="4">
        <f t="shared" si="1178"/>
        <v>0</v>
      </c>
      <c r="AZ571" s="4">
        <f t="shared" si="1178"/>
        <v>0</v>
      </c>
      <c r="BA571" s="4">
        <f t="shared" si="1178"/>
        <v>0</v>
      </c>
      <c r="BB571" s="4">
        <f t="shared" si="1178"/>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K491" sqref="K491"/>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+Charts'!$C$496</f>
        <v>July</v>
      </c>
      <c r="D2" s="135"/>
      <c r="E2" s="136"/>
      <c r="F2" s="136"/>
      <c r="G2" s="136"/>
      <c r="I2" s="30"/>
      <c r="J2" s="214"/>
      <c r="K2" s="214"/>
      <c r="L2" s="41"/>
    </row>
    <row r="3" spans="2:12" ht="26.25" customHeight="1" x14ac:dyDescent="0.3">
      <c r="B3" s="137" t="s">
        <v>658</v>
      </c>
      <c r="C3" s="137" t="str">
        <f>'OSDR Table'!J16</f>
        <v>4</v>
      </c>
      <c r="D3" s="137" t="str">
        <f>'OSDR Table'!J17</f>
        <v>4</v>
      </c>
      <c r="E3" s="136"/>
      <c r="F3" s="136"/>
      <c r="G3" s="136"/>
    </row>
    <row r="4" spans="2:12" s="42" customFormat="1" ht="39.450000000000003" customHeight="1" x14ac:dyDescent="0.3">
      <c r="B4" s="145" t="s">
        <v>301</v>
      </c>
      <c r="C4" s="145" t="str">
        <f>'OSDR Table'!C4</f>
        <v>2023</v>
      </c>
      <c r="D4" s="145" t="str">
        <f>'OSDR Table'!D4</f>
        <v>2022</v>
      </c>
      <c r="E4" s="138" t="s">
        <v>640</v>
      </c>
      <c r="F4" s="138" t="s">
        <v>323</v>
      </c>
      <c r="G4" s="139"/>
      <c r="H4" s="54"/>
      <c r="L4" s="54"/>
    </row>
    <row r="5" spans="2:12" ht="16.8" x14ac:dyDescent="0.3">
      <c r="B5" s="140" t="s">
        <v>41</v>
      </c>
      <c r="C5" s="151">
        <f>'From State&amp;Country +Charts'!D$496</f>
        <v>80</v>
      </c>
      <c r="D5" s="151">
        <f>'From State&amp;Country +Charts'!D$484</f>
        <v>96</v>
      </c>
      <c r="E5" s="151">
        <f t="shared" ref="E5:E56" si="0">C5-D5</f>
        <v>-16</v>
      </c>
      <c r="F5" s="146">
        <f>IFERROR((E5/D5),1)</f>
        <v>-0.16666666666666666</v>
      </c>
      <c r="G5" s="136"/>
      <c r="I5" s="55"/>
      <c r="L5" s="56"/>
    </row>
    <row r="6" spans="2:12" ht="16.8" x14ac:dyDescent="0.3">
      <c r="B6" s="140" t="s">
        <v>42</v>
      </c>
      <c r="C6" s="151">
        <f>'From State&amp;Country +Charts'!E$496</f>
        <v>170</v>
      </c>
      <c r="D6" s="151">
        <f>'From State&amp;Country +Charts'!E$484</f>
        <v>195</v>
      </c>
      <c r="E6" s="151">
        <f t="shared" si="0"/>
        <v>-25</v>
      </c>
      <c r="F6" s="146">
        <f t="shared" ref="F6:F56" si="1">IFERROR((E6/D6),1)</f>
        <v>-0.12820512820512819</v>
      </c>
      <c r="G6" s="136"/>
      <c r="I6" s="55"/>
      <c r="L6" s="56"/>
    </row>
    <row r="7" spans="2:12" ht="16.8" x14ac:dyDescent="0.3">
      <c r="B7" s="140" t="s">
        <v>43</v>
      </c>
      <c r="C7" s="151">
        <f>'From State&amp;Country +Charts'!F$496</f>
        <v>623</v>
      </c>
      <c r="D7" s="151">
        <f>'From State&amp;Country +Charts'!F$484</f>
        <v>670</v>
      </c>
      <c r="E7" s="151">
        <f t="shared" si="0"/>
        <v>-47</v>
      </c>
      <c r="F7" s="146">
        <f t="shared" si="1"/>
        <v>-7.0149253731343286E-2</v>
      </c>
      <c r="G7" s="136"/>
      <c r="I7" s="55"/>
      <c r="L7" s="56"/>
    </row>
    <row r="8" spans="2:12" ht="16.8" x14ac:dyDescent="0.3">
      <c r="B8" s="140" t="s">
        <v>44</v>
      </c>
      <c r="C8" s="151">
        <f>'From State&amp;Country +Charts'!G$496</f>
        <v>50</v>
      </c>
      <c r="D8" s="151">
        <f>'From State&amp;Country +Charts'!G$484</f>
        <v>66</v>
      </c>
      <c r="E8" s="151">
        <f t="shared" si="0"/>
        <v>-16</v>
      </c>
      <c r="F8" s="146">
        <f t="shared" si="1"/>
        <v>-0.24242424242424243</v>
      </c>
      <c r="G8" s="136"/>
      <c r="I8" s="55"/>
      <c r="L8" s="56"/>
    </row>
    <row r="9" spans="2:12" ht="16.8" x14ac:dyDescent="0.3">
      <c r="B9" s="140" t="s">
        <v>45</v>
      </c>
      <c r="C9" s="151">
        <f>'From State&amp;Country +Charts'!H$496</f>
        <v>2798</v>
      </c>
      <c r="D9" s="151">
        <f>'From State&amp;Country +Charts'!H$484</f>
        <v>3377</v>
      </c>
      <c r="E9" s="151">
        <f t="shared" si="0"/>
        <v>-579</v>
      </c>
      <c r="F9" s="146">
        <f t="shared" si="1"/>
        <v>-0.17145395321291088</v>
      </c>
      <c r="G9" s="136"/>
      <c r="I9" s="55"/>
      <c r="L9" s="56"/>
    </row>
    <row r="10" spans="2:12" ht="16.8" x14ac:dyDescent="0.3">
      <c r="B10" s="140" t="s">
        <v>46</v>
      </c>
      <c r="C10" s="151">
        <f>'From State&amp;Country +Charts'!I$496</f>
        <v>431</v>
      </c>
      <c r="D10" s="151">
        <f>'From State&amp;Country +Charts'!I$484</f>
        <v>517</v>
      </c>
      <c r="E10" s="151">
        <f t="shared" si="0"/>
        <v>-86</v>
      </c>
      <c r="F10" s="146">
        <f t="shared" si="1"/>
        <v>-0.16634429400386846</v>
      </c>
      <c r="G10" s="136"/>
      <c r="I10" s="55"/>
      <c r="L10" s="56"/>
    </row>
    <row r="11" spans="2:12" ht="16.8" x14ac:dyDescent="0.3">
      <c r="B11" s="140" t="s">
        <v>47</v>
      </c>
      <c r="C11" s="151">
        <f>'From State&amp;Country +Charts'!J$496</f>
        <v>67</v>
      </c>
      <c r="D11" s="151">
        <f>'From State&amp;Country +Charts'!J$484</f>
        <v>80</v>
      </c>
      <c r="E11" s="151">
        <f t="shared" si="0"/>
        <v>-13</v>
      </c>
      <c r="F11" s="146">
        <f t="shared" si="1"/>
        <v>-0.16250000000000001</v>
      </c>
      <c r="G11" s="136"/>
      <c r="I11" s="55"/>
      <c r="L11" s="56"/>
    </row>
    <row r="12" spans="2:12" ht="16.8" x14ac:dyDescent="0.3">
      <c r="B12" s="140" t="s">
        <v>48</v>
      </c>
      <c r="C12" s="151">
        <f>'From State&amp;Country +Charts'!K$496</f>
        <v>11</v>
      </c>
      <c r="D12" s="151">
        <f>'From State&amp;Country +Charts'!K$484</f>
        <v>19</v>
      </c>
      <c r="E12" s="151">
        <f t="shared" si="0"/>
        <v>-8</v>
      </c>
      <c r="F12" s="146">
        <f t="shared" si="1"/>
        <v>-0.42105263157894735</v>
      </c>
      <c r="G12" s="136"/>
      <c r="I12" s="55"/>
      <c r="L12" s="56"/>
    </row>
    <row r="13" spans="2:12" ht="16.8" x14ac:dyDescent="0.3">
      <c r="B13" s="140" t="s">
        <v>49</v>
      </c>
      <c r="C13" s="151">
        <f>'From State&amp;Country +Charts'!L$496</f>
        <v>637</v>
      </c>
      <c r="D13" s="151">
        <f>'From State&amp;Country +Charts'!L$484</f>
        <v>661</v>
      </c>
      <c r="E13" s="151">
        <f t="shared" si="0"/>
        <v>-24</v>
      </c>
      <c r="F13" s="146">
        <f t="shared" si="1"/>
        <v>-3.6308623298033284E-2</v>
      </c>
      <c r="G13" s="136"/>
      <c r="I13" s="55"/>
      <c r="L13" s="56"/>
    </row>
    <row r="14" spans="2:12" ht="16.8" x14ac:dyDescent="0.3">
      <c r="B14" s="140" t="s">
        <v>50</v>
      </c>
      <c r="C14" s="151">
        <f>'From State&amp;Country +Charts'!M$496</f>
        <v>244</v>
      </c>
      <c r="D14" s="151">
        <f>'From State&amp;Country +Charts'!M$484</f>
        <v>276</v>
      </c>
      <c r="E14" s="151">
        <f t="shared" si="0"/>
        <v>-32</v>
      </c>
      <c r="F14" s="146">
        <f t="shared" si="1"/>
        <v>-0.11594202898550725</v>
      </c>
      <c r="G14" s="136"/>
      <c r="I14" s="55"/>
      <c r="L14" s="56"/>
    </row>
    <row r="15" spans="2:12" ht="16.8" x14ac:dyDescent="0.3">
      <c r="B15" s="140" t="s">
        <v>51</v>
      </c>
      <c r="C15" s="151">
        <f>'From State&amp;Country +Charts'!N$496</f>
        <v>225</v>
      </c>
      <c r="D15" s="151">
        <f>'From State&amp;Country +Charts'!N$484</f>
        <v>241</v>
      </c>
      <c r="E15" s="151">
        <f t="shared" si="0"/>
        <v>-16</v>
      </c>
      <c r="F15" s="146">
        <f t="shared" si="1"/>
        <v>-6.6390041493775934E-2</v>
      </c>
      <c r="G15" s="136"/>
      <c r="I15" s="55"/>
      <c r="L15" s="56"/>
    </row>
    <row r="16" spans="2:12" ht="16.8" x14ac:dyDescent="0.3">
      <c r="B16" s="140" t="s">
        <v>52</v>
      </c>
      <c r="C16" s="151">
        <f>'From State&amp;Country +Charts'!O$496</f>
        <v>493</v>
      </c>
      <c r="D16" s="151">
        <f>'From State&amp;Country +Charts'!O$484</f>
        <v>500</v>
      </c>
      <c r="E16" s="151">
        <f t="shared" si="0"/>
        <v>-7</v>
      </c>
      <c r="F16" s="146">
        <f t="shared" si="1"/>
        <v>-1.4E-2</v>
      </c>
      <c r="G16" s="136"/>
      <c r="I16" s="55"/>
      <c r="L16" s="56"/>
    </row>
    <row r="17" spans="2:12" ht="16.8" x14ac:dyDescent="0.3">
      <c r="B17" s="140" t="s">
        <v>53</v>
      </c>
      <c r="C17" s="151">
        <f>'From State&amp;Country +Charts'!P$496</f>
        <v>333</v>
      </c>
      <c r="D17" s="151">
        <f>'From State&amp;Country +Charts'!P$484</f>
        <v>443</v>
      </c>
      <c r="E17" s="151">
        <f t="shared" si="0"/>
        <v>-110</v>
      </c>
      <c r="F17" s="146">
        <f t="shared" si="1"/>
        <v>-0.24830699774266365</v>
      </c>
      <c r="G17" s="136"/>
      <c r="I17" s="55"/>
      <c r="L17" s="56"/>
    </row>
    <row r="18" spans="2:12" ht="16.8" x14ac:dyDescent="0.3">
      <c r="B18" s="140" t="s">
        <v>54</v>
      </c>
      <c r="C18" s="151">
        <f>'From State&amp;Country +Charts'!Q$496</f>
        <v>141</v>
      </c>
      <c r="D18" s="151">
        <f>'From State&amp;Country +Charts'!Q$484</f>
        <v>139</v>
      </c>
      <c r="E18" s="151">
        <f t="shared" si="0"/>
        <v>2</v>
      </c>
      <c r="F18" s="146">
        <f t="shared" si="1"/>
        <v>1.4388489208633094E-2</v>
      </c>
      <c r="G18" s="136"/>
      <c r="I18" s="55"/>
      <c r="L18" s="56"/>
    </row>
    <row r="19" spans="2:12" ht="16.8" x14ac:dyDescent="0.3">
      <c r="B19" s="140" t="s">
        <v>55</v>
      </c>
      <c r="C19" s="151">
        <f>'From State&amp;Country +Charts'!R$496</f>
        <v>60</v>
      </c>
      <c r="D19" s="151">
        <f>'From State&amp;Country +Charts'!R$484</f>
        <v>84</v>
      </c>
      <c r="E19" s="151">
        <f t="shared" si="0"/>
        <v>-24</v>
      </c>
      <c r="F19" s="146">
        <f t="shared" si="1"/>
        <v>-0.2857142857142857</v>
      </c>
      <c r="G19" s="136"/>
      <c r="I19" s="55"/>
      <c r="L19" s="56"/>
    </row>
    <row r="20" spans="2:12" ht="16.8" x14ac:dyDescent="0.3">
      <c r="B20" s="140" t="s">
        <v>56</v>
      </c>
      <c r="C20" s="151">
        <f>'From State&amp;Country +Charts'!S$496</f>
        <v>104</v>
      </c>
      <c r="D20" s="151">
        <f>'From State&amp;Country +Charts'!S$484</f>
        <v>116</v>
      </c>
      <c r="E20" s="151">
        <f t="shared" si="0"/>
        <v>-12</v>
      </c>
      <c r="F20" s="146">
        <f t="shared" si="1"/>
        <v>-0.10344827586206896</v>
      </c>
      <c r="G20" s="136"/>
      <c r="I20" s="55"/>
      <c r="L20" s="56"/>
    </row>
    <row r="21" spans="2:12" ht="16.8" x14ac:dyDescent="0.3">
      <c r="B21" s="140" t="s">
        <v>57</v>
      </c>
      <c r="C21" s="151">
        <f>'From State&amp;Country +Charts'!T$496</f>
        <v>62</v>
      </c>
      <c r="D21" s="151">
        <f>'From State&amp;Country +Charts'!T$484</f>
        <v>72</v>
      </c>
      <c r="E21" s="151">
        <f t="shared" si="0"/>
        <v>-10</v>
      </c>
      <c r="F21" s="146">
        <f t="shared" si="1"/>
        <v>-0.1388888888888889</v>
      </c>
      <c r="G21" s="136"/>
      <c r="I21" s="55"/>
      <c r="L21" s="56"/>
    </row>
    <row r="22" spans="2:12" ht="16.8" x14ac:dyDescent="0.3">
      <c r="B22" s="140" t="s">
        <v>58</v>
      </c>
      <c r="C22" s="151">
        <f>'From State&amp;Country +Charts'!U$496</f>
        <v>92</v>
      </c>
      <c r="D22" s="151">
        <f>'From State&amp;Country +Charts'!U$484</f>
        <v>105</v>
      </c>
      <c r="E22" s="151">
        <f t="shared" si="0"/>
        <v>-13</v>
      </c>
      <c r="F22" s="146">
        <f t="shared" si="1"/>
        <v>-0.12380952380952381</v>
      </c>
      <c r="G22" s="136"/>
      <c r="I22" s="55"/>
      <c r="L22" s="56"/>
    </row>
    <row r="23" spans="2:12" ht="16.8" x14ac:dyDescent="0.3">
      <c r="B23" s="140" t="s">
        <v>59</v>
      </c>
      <c r="C23" s="151">
        <f>'From State&amp;Country +Charts'!V$496</f>
        <v>23</v>
      </c>
      <c r="D23" s="151">
        <f>'From State&amp;Country +Charts'!V$484</f>
        <v>19</v>
      </c>
      <c r="E23" s="151">
        <f t="shared" si="0"/>
        <v>4</v>
      </c>
      <c r="F23" s="146">
        <f t="shared" si="1"/>
        <v>0.21052631578947367</v>
      </c>
      <c r="G23" s="136"/>
      <c r="I23" s="55"/>
      <c r="L23" s="56"/>
    </row>
    <row r="24" spans="2:12" ht="16.8" x14ac:dyDescent="0.3">
      <c r="B24" s="140" t="s">
        <v>60</v>
      </c>
      <c r="C24" s="151">
        <f>'From State&amp;Country +Charts'!W$496</f>
        <v>147</v>
      </c>
      <c r="D24" s="151">
        <f>'From State&amp;Country +Charts'!W$484</f>
        <v>166</v>
      </c>
      <c r="E24" s="151">
        <f t="shared" si="0"/>
        <v>-19</v>
      </c>
      <c r="F24" s="146">
        <f t="shared" si="1"/>
        <v>-0.1144578313253012</v>
      </c>
      <c r="G24" s="136"/>
      <c r="I24" s="55"/>
      <c r="L24" s="56"/>
    </row>
    <row r="25" spans="2:12" ht="16.8" x14ac:dyDescent="0.3">
      <c r="B25" s="140" t="s">
        <v>61</v>
      </c>
      <c r="C25" s="151">
        <f>'From State&amp;Country +Charts'!X$496</f>
        <v>194</v>
      </c>
      <c r="D25" s="151">
        <f>'From State&amp;Country +Charts'!X$484</f>
        <v>255</v>
      </c>
      <c r="E25" s="151">
        <f t="shared" si="0"/>
        <v>-61</v>
      </c>
      <c r="F25" s="146">
        <f t="shared" si="1"/>
        <v>-0.23921568627450981</v>
      </c>
      <c r="G25" s="136"/>
      <c r="I25" s="55"/>
      <c r="L25" s="56"/>
    </row>
    <row r="26" spans="2:12" ht="16.8" x14ac:dyDescent="0.3">
      <c r="B26" s="140" t="s">
        <v>62</v>
      </c>
      <c r="C26" s="151">
        <f>'From State&amp;Country +Charts'!Y$496</f>
        <v>224</v>
      </c>
      <c r="D26" s="151">
        <f>'From State&amp;Country +Charts'!Y$484</f>
        <v>241</v>
      </c>
      <c r="E26" s="151">
        <f t="shared" si="0"/>
        <v>-17</v>
      </c>
      <c r="F26" s="146">
        <f t="shared" si="1"/>
        <v>-7.0539419087136929E-2</v>
      </c>
      <c r="G26" s="136"/>
      <c r="I26" s="55"/>
      <c r="L26" s="56"/>
    </row>
    <row r="27" spans="2:12" ht="16.8" x14ac:dyDescent="0.3">
      <c r="B27" s="140" t="s">
        <v>63</v>
      </c>
      <c r="C27" s="151">
        <f>'From State&amp;Country +Charts'!Z$496</f>
        <v>155</v>
      </c>
      <c r="D27" s="151">
        <f>'From State&amp;Country +Charts'!Z$484</f>
        <v>214</v>
      </c>
      <c r="E27" s="151">
        <f t="shared" si="0"/>
        <v>-59</v>
      </c>
      <c r="F27" s="146">
        <f t="shared" si="1"/>
        <v>-0.27570093457943923</v>
      </c>
      <c r="G27" s="136"/>
      <c r="I27" s="55"/>
      <c r="L27" s="56"/>
    </row>
    <row r="28" spans="2:12" ht="16.8" x14ac:dyDescent="0.3">
      <c r="B28" s="140" t="s">
        <v>64</v>
      </c>
      <c r="C28" s="151">
        <f>'From State&amp;Country +Charts'!AA$496</f>
        <v>39</v>
      </c>
      <c r="D28" s="151">
        <f>'From State&amp;Country +Charts'!AA$484</f>
        <v>37</v>
      </c>
      <c r="E28" s="151">
        <f t="shared" si="0"/>
        <v>2</v>
      </c>
      <c r="F28" s="146">
        <f t="shared" si="1"/>
        <v>5.4054054054054057E-2</v>
      </c>
      <c r="G28" s="136"/>
      <c r="I28" s="55"/>
      <c r="L28" s="56"/>
    </row>
    <row r="29" spans="2:12" ht="16.8" x14ac:dyDescent="0.3">
      <c r="B29" s="140" t="s">
        <v>65</v>
      </c>
      <c r="C29" s="151">
        <f>'From State&amp;Country +Charts'!AB$496</f>
        <v>150</v>
      </c>
      <c r="D29" s="151">
        <f>'From State&amp;Country +Charts'!AB$484</f>
        <v>176</v>
      </c>
      <c r="E29" s="151">
        <f t="shared" si="0"/>
        <v>-26</v>
      </c>
      <c r="F29" s="146">
        <f t="shared" si="1"/>
        <v>-0.14772727272727273</v>
      </c>
      <c r="G29" s="136"/>
      <c r="I29" s="55"/>
      <c r="L29" s="56"/>
    </row>
    <row r="30" spans="2:12" ht="16.8" x14ac:dyDescent="0.3">
      <c r="B30" s="140" t="s">
        <v>66</v>
      </c>
      <c r="C30" s="151">
        <f>'From State&amp;Country +Charts'!AC$496</f>
        <v>197</v>
      </c>
      <c r="D30" s="151">
        <f>'From State&amp;Country +Charts'!AC$484</f>
        <v>198</v>
      </c>
      <c r="E30" s="151">
        <f t="shared" si="0"/>
        <v>-1</v>
      </c>
      <c r="F30" s="146">
        <f t="shared" si="1"/>
        <v>-5.0505050505050509E-3</v>
      </c>
      <c r="G30" s="136"/>
      <c r="I30" s="55"/>
      <c r="L30" s="56"/>
    </row>
    <row r="31" spans="2:12" ht="16.8" x14ac:dyDescent="0.3">
      <c r="B31" s="140" t="s">
        <v>67</v>
      </c>
      <c r="C31" s="151">
        <f>'From State&amp;Country +Charts'!AD$496</f>
        <v>62</v>
      </c>
      <c r="D31" s="151">
        <f>'From State&amp;Country +Charts'!AD$484</f>
        <v>51</v>
      </c>
      <c r="E31" s="151">
        <f t="shared" si="0"/>
        <v>11</v>
      </c>
      <c r="F31" s="146">
        <f t="shared" si="1"/>
        <v>0.21568627450980393</v>
      </c>
      <c r="G31" s="136"/>
      <c r="I31" s="55"/>
      <c r="L31" s="56"/>
    </row>
    <row r="32" spans="2:12" ht="16.8" x14ac:dyDescent="0.3">
      <c r="B32" s="140" t="s">
        <v>68</v>
      </c>
      <c r="C32" s="151">
        <f>'From State&amp;Country +Charts'!AE$496</f>
        <v>311</v>
      </c>
      <c r="D32" s="151">
        <f>'From State&amp;Country +Charts'!AE$484</f>
        <v>373</v>
      </c>
      <c r="E32" s="151">
        <f t="shared" si="0"/>
        <v>-62</v>
      </c>
      <c r="F32" s="146">
        <f t="shared" si="1"/>
        <v>-0.16621983914209115</v>
      </c>
      <c r="G32" s="136"/>
      <c r="I32" s="55"/>
      <c r="L32" s="56"/>
    </row>
    <row r="33" spans="2:12" ht="16.8" x14ac:dyDescent="0.3">
      <c r="B33" s="140" t="s">
        <v>69</v>
      </c>
      <c r="C33" s="151">
        <f>'From State&amp;Country +Charts'!AF$496</f>
        <v>38</v>
      </c>
      <c r="D33" s="151">
        <f>'From State&amp;Country +Charts'!AF$484</f>
        <v>48</v>
      </c>
      <c r="E33" s="151">
        <f t="shared" si="0"/>
        <v>-10</v>
      </c>
      <c r="F33" s="146">
        <f t="shared" si="1"/>
        <v>-0.20833333333333334</v>
      </c>
      <c r="G33" s="136"/>
      <c r="I33" s="55"/>
      <c r="L33" s="56"/>
    </row>
    <row r="34" spans="2:12" ht="16.8" x14ac:dyDescent="0.3">
      <c r="B34" s="140" t="s">
        <v>70</v>
      </c>
      <c r="C34" s="151">
        <f>'From State&amp;Country +Charts'!AG$496</f>
        <v>148</v>
      </c>
      <c r="D34" s="151">
        <f>'From State&amp;Country +Charts'!AG$484</f>
        <v>199</v>
      </c>
      <c r="E34" s="151">
        <f t="shared" si="0"/>
        <v>-51</v>
      </c>
      <c r="F34" s="146">
        <f t="shared" si="1"/>
        <v>-0.25628140703517588</v>
      </c>
      <c r="G34" s="136"/>
      <c r="I34" s="55"/>
      <c r="L34" s="56"/>
    </row>
    <row r="35" spans="2:12" ht="16.8" x14ac:dyDescent="0.3">
      <c r="B35" s="140" t="s">
        <v>71</v>
      </c>
      <c r="C35" s="151">
        <f>'From State&amp;Country +Charts'!AH$496</f>
        <v>133</v>
      </c>
      <c r="D35" s="151">
        <f>'From State&amp;Country +Charts'!AH$484</f>
        <v>101</v>
      </c>
      <c r="E35" s="151">
        <f t="shared" si="0"/>
        <v>32</v>
      </c>
      <c r="F35" s="146">
        <f t="shared" si="1"/>
        <v>0.31683168316831684</v>
      </c>
      <c r="G35" s="136"/>
      <c r="I35" s="55"/>
      <c r="L35" s="56"/>
    </row>
    <row r="36" spans="2:12" ht="16.8" x14ac:dyDescent="0.3">
      <c r="B36" s="140" t="s">
        <v>72</v>
      </c>
      <c r="C36" s="151">
        <f>'From State&amp;Country +Charts'!AI$496</f>
        <v>319</v>
      </c>
      <c r="D36" s="151">
        <f>'From State&amp;Country +Charts'!AI$484</f>
        <v>375</v>
      </c>
      <c r="E36" s="151">
        <f t="shared" si="0"/>
        <v>-56</v>
      </c>
      <c r="F36" s="146">
        <f t="shared" si="1"/>
        <v>-0.14933333333333335</v>
      </c>
      <c r="G36" s="136"/>
      <c r="I36" s="55"/>
      <c r="L36" s="56"/>
    </row>
    <row r="37" spans="2:12" ht="16.8" x14ac:dyDescent="0.3">
      <c r="B37" s="140" t="s">
        <v>73</v>
      </c>
      <c r="C37" s="151">
        <f>'From State&amp;Country +Charts'!AJ$496</f>
        <v>282</v>
      </c>
      <c r="D37" s="151">
        <f>'From State&amp;Country +Charts'!AJ$484</f>
        <v>326</v>
      </c>
      <c r="E37" s="151">
        <f t="shared" si="0"/>
        <v>-44</v>
      </c>
      <c r="F37" s="146">
        <f t="shared" si="1"/>
        <v>-0.13496932515337423</v>
      </c>
      <c r="G37" s="136"/>
      <c r="I37" s="55"/>
      <c r="L37" s="56"/>
    </row>
    <row r="38" spans="2:12" ht="16.8" x14ac:dyDescent="0.3">
      <c r="B38" s="140" t="s">
        <v>74</v>
      </c>
      <c r="C38" s="151">
        <f>'From State&amp;Country +Charts'!AK$496</f>
        <v>43</v>
      </c>
      <c r="D38" s="151">
        <f>'From State&amp;Country +Charts'!AK$484</f>
        <v>36</v>
      </c>
      <c r="E38" s="151">
        <f t="shared" si="0"/>
        <v>7</v>
      </c>
      <c r="F38" s="146">
        <f t="shared" si="1"/>
        <v>0.19444444444444445</v>
      </c>
      <c r="G38" s="136"/>
      <c r="I38" s="55"/>
      <c r="L38" s="56"/>
    </row>
    <row r="39" spans="2:12" ht="16.8" x14ac:dyDescent="0.3">
      <c r="B39" s="140" t="s">
        <v>75</v>
      </c>
      <c r="C39" s="151">
        <f>'From State&amp;Country +Charts'!AL$496</f>
        <v>197</v>
      </c>
      <c r="D39" s="151">
        <f>'From State&amp;Country +Charts'!AL$484</f>
        <v>257</v>
      </c>
      <c r="E39" s="151">
        <f t="shared" si="0"/>
        <v>-60</v>
      </c>
      <c r="F39" s="146">
        <f t="shared" si="1"/>
        <v>-0.23346303501945526</v>
      </c>
      <c r="G39" s="136"/>
      <c r="I39" s="55"/>
      <c r="L39" s="56"/>
    </row>
    <row r="40" spans="2:12" ht="16.8" x14ac:dyDescent="0.3">
      <c r="B40" s="140" t="s">
        <v>76</v>
      </c>
      <c r="C40" s="151">
        <f>'From State&amp;Country +Charts'!AM$496</f>
        <v>93</v>
      </c>
      <c r="D40" s="151">
        <f>'From State&amp;Country +Charts'!AM$484</f>
        <v>116</v>
      </c>
      <c r="E40" s="151">
        <f t="shared" si="0"/>
        <v>-23</v>
      </c>
      <c r="F40" s="146">
        <f t="shared" si="1"/>
        <v>-0.19827586206896552</v>
      </c>
      <c r="G40" s="136"/>
      <c r="I40" s="55"/>
      <c r="L40" s="56"/>
    </row>
    <row r="41" spans="2:12" ht="16.8" x14ac:dyDescent="0.3">
      <c r="B41" s="140" t="s">
        <v>77</v>
      </c>
      <c r="C41" s="151">
        <f>'From State&amp;Country +Charts'!AN$496</f>
        <v>1531</v>
      </c>
      <c r="D41" s="151">
        <f>'From State&amp;Country +Charts'!AN$484</f>
        <v>1589</v>
      </c>
      <c r="E41" s="151">
        <f t="shared" si="0"/>
        <v>-58</v>
      </c>
      <c r="F41" s="146">
        <f t="shared" si="1"/>
        <v>-3.6500943989930777E-2</v>
      </c>
      <c r="G41" s="136"/>
      <c r="I41" s="55"/>
      <c r="L41" s="56"/>
    </row>
    <row r="42" spans="2:12" ht="16.8" x14ac:dyDescent="0.3">
      <c r="B42" s="140" t="s">
        <v>78</v>
      </c>
      <c r="C42" s="151">
        <f>'From State&amp;Country +Charts'!AO$496</f>
        <v>217</v>
      </c>
      <c r="D42" s="151">
        <f>'From State&amp;Country +Charts'!AO$484</f>
        <v>247</v>
      </c>
      <c r="E42" s="151">
        <f t="shared" si="0"/>
        <v>-30</v>
      </c>
      <c r="F42" s="146">
        <f t="shared" si="1"/>
        <v>-0.1214574898785425</v>
      </c>
      <c r="G42" s="136"/>
      <c r="I42" s="55"/>
      <c r="L42" s="56"/>
    </row>
    <row r="43" spans="2:12" ht="16.8" x14ac:dyDescent="0.3">
      <c r="B43" s="140" t="s">
        <v>79</v>
      </c>
      <c r="C43" s="151">
        <f>'From State&amp;Country +Charts'!AP$496</f>
        <v>17</v>
      </c>
      <c r="D43" s="151">
        <f>'From State&amp;Country +Charts'!AP$484</f>
        <v>19</v>
      </c>
      <c r="E43" s="151">
        <f t="shared" si="0"/>
        <v>-2</v>
      </c>
      <c r="F43" s="146">
        <f t="shared" si="1"/>
        <v>-0.10526315789473684</v>
      </c>
      <c r="G43" s="136"/>
      <c r="I43" s="55"/>
      <c r="L43" s="56"/>
    </row>
    <row r="44" spans="2:12" ht="16.8" x14ac:dyDescent="0.3">
      <c r="B44" s="140" t="s">
        <v>80</v>
      </c>
      <c r="C44" s="151">
        <f>'From State&amp;Country +Charts'!AQ$496</f>
        <v>97</v>
      </c>
      <c r="D44" s="151">
        <f>'From State&amp;Country +Charts'!AQ$484</f>
        <v>114</v>
      </c>
      <c r="E44" s="151">
        <f t="shared" si="0"/>
        <v>-17</v>
      </c>
      <c r="F44" s="146">
        <f t="shared" si="1"/>
        <v>-0.14912280701754385</v>
      </c>
      <c r="G44" s="136"/>
      <c r="I44" s="55"/>
      <c r="L44" s="56"/>
    </row>
    <row r="45" spans="2:12" ht="16.8" x14ac:dyDescent="0.3">
      <c r="B45" s="140" t="s">
        <v>81</v>
      </c>
      <c r="C45" s="151">
        <f>'From State&amp;Country +Charts'!AR$496</f>
        <v>35</v>
      </c>
      <c r="D45" s="151">
        <f>'From State&amp;Country +Charts'!AR$484</f>
        <v>47</v>
      </c>
      <c r="E45" s="151">
        <f t="shared" si="0"/>
        <v>-12</v>
      </c>
      <c r="F45" s="146">
        <f t="shared" si="1"/>
        <v>-0.25531914893617019</v>
      </c>
      <c r="G45" s="136"/>
      <c r="I45" s="55"/>
      <c r="L45" s="56"/>
    </row>
    <row r="46" spans="2:12" ht="16.8" x14ac:dyDescent="0.3">
      <c r="B46" s="140" t="s">
        <v>82</v>
      </c>
      <c r="C46" s="151">
        <f>'From State&amp;Country +Charts'!AS$496</f>
        <v>176</v>
      </c>
      <c r="D46" s="151">
        <f>'From State&amp;Country +Charts'!AS$484</f>
        <v>148</v>
      </c>
      <c r="E46" s="151">
        <f t="shared" si="0"/>
        <v>28</v>
      </c>
      <c r="F46" s="146">
        <f t="shared" si="1"/>
        <v>0.1891891891891892</v>
      </c>
      <c r="G46" s="136"/>
      <c r="I46" s="55"/>
      <c r="L46" s="56"/>
    </row>
    <row r="47" spans="2:12" ht="16.8" x14ac:dyDescent="0.3">
      <c r="B47" s="140" t="s">
        <v>83</v>
      </c>
      <c r="C47" s="151">
        <f>'From State&amp;Country +Charts'!AT$496</f>
        <v>1081</v>
      </c>
      <c r="D47" s="151">
        <f>'From State&amp;Country +Charts'!AT$484</f>
        <v>984</v>
      </c>
      <c r="E47" s="151">
        <f t="shared" si="0"/>
        <v>97</v>
      </c>
      <c r="F47" s="146">
        <f t="shared" si="1"/>
        <v>9.8577235772357719E-2</v>
      </c>
      <c r="G47" s="136"/>
      <c r="I47" s="55"/>
      <c r="L47" s="56"/>
    </row>
    <row r="48" spans="2:12" ht="16.8" x14ac:dyDescent="0.3">
      <c r="B48" s="140" t="s">
        <v>84</v>
      </c>
      <c r="C48" s="151">
        <f>'From State&amp;Country +Charts'!AU$496</f>
        <v>298</v>
      </c>
      <c r="D48" s="151">
        <f>'From State&amp;Country +Charts'!AU$484</f>
        <v>301</v>
      </c>
      <c r="E48" s="151">
        <f t="shared" si="0"/>
        <v>-3</v>
      </c>
      <c r="F48" s="146">
        <f t="shared" si="1"/>
        <v>-9.9667774086378731E-3</v>
      </c>
      <c r="G48" s="136"/>
      <c r="I48" s="55"/>
      <c r="L48" s="56"/>
    </row>
    <row r="49" spans="2:12" ht="16.8" x14ac:dyDescent="0.3">
      <c r="B49" s="140" t="s">
        <v>85</v>
      </c>
      <c r="C49" s="151">
        <f>'From State&amp;Country +Charts'!AV$496</f>
        <v>22</v>
      </c>
      <c r="D49" s="151">
        <f>'From State&amp;Country +Charts'!AV$484</f>
        <v>14</v>
      </c>
      <c r="E49" s="151">
        <f t="shared" si="0"/>
        <v>8</v>
      </c>
      <c r="F49" s="146">
        <f t="shared" si="1"/>
        <v>0.5714285714285714</v>
      </c>
      <c r="G49" s="136"/>
      <c r="I49" s="55"/>
      <c r="L49" s="56"/>
    </row>
    <row r="50" spans="2:12" ht="16.8" x14ac:dyDescent="0.3">
      <c r="B50" s="140" t="s">
        <v>86</v>
      </c>
      <c r="C50" s="151">
        <f>'From State&amp;Country +Charts'!AW$496</f>
        <v>280</v>
      </c>
      <c r="D50" s="151">
        <f>'From State&amp;Country +Charts'!AW$484</f>
        <v>348</v>
      </c>
      <c r="E50" s="151">
        <f t="shared" si="0"/>
        <v>-68</v>
      </c>
      <c r="F50" s="146">
        <f t="shared" si="1"/>
        <v>-0.19540229885057472</v>
      </c>
      <c r="G50" s="136"/>
      <c r="I50" s="55"/>
      <c r="L50" s="56"/>
    </row>
    <row r="51" spans="2:12" ht="16.8" x14ac:dyDescent="0.3">
      <c r="B51" s="140" t="s">
        <v>87</v>
      </c>
      <c r="C51" s="151">
        <f>'From State&amp;Country +Charts'!AX$496</f>
        <v>0</v>
      </c>
      <c r="D51" s="151">
        <f>'From State&amp;Country +Charts'!AX$484</f>
        <v>0</v>
      </c>
      <c r="E51" s="151">
        <f t="shared" si="0"/>
        <v>0</v>
      </c>
      <c r="F51" s="146">
        <f>IFERROR((E51/D51),0)</f>
        <v>0</v>
      </c>
      <c r="G51" s="136"/>
      <c r="I51" s="55"/>
      <c r="L51" s="56"/>
    </row>
    <row r="52" spans="2:12" ht="16.8" x14ac:dyDescent="0.3">
      <c r="B52" s="140" t="s">
        <v>88</v>
      </c>
      <c r="C52" s="151">
        <f>'From State&amp;Country +Charts'!AY$496</f>
        <v>18</v>
      </c>
      <c r="D52" s="151">
        <f>'From State&amp;Country +Charts'!AY$484</f>
        <v>15</v>
      </c>
      <c r="E52" s="151">
        <f t="shared" si="0"/>
        <v>3</v>
      </c>
      <c r="F52" s="146">
        <f t="shared" si="1"/>
        <v>0.2</v>
      </c>
      <c r="G52" s="136"/>
      <c r="I52" s="55"/>
      <c r="L52" s="56"/>
    </row>
    <row r="53" spans="2:12" ht="16.8" x14ac:dyDescent="0.3">
      <c r="B53" s="140" t="s">
        <v>89</v>
      </c>
      <c r="C53" s="151">
        <f>'From State&amp;Country +Charts'!AZ$496</f>
        <v>159</v>
      </c>
      <c r="D53" s="151">
        <f>'From State&amp;Country +Charts'!AZ$484</f>
        <v>192</v>
      </c>
      <c r="E53" s="151">
        <f t="shared" si="0"/>
        <v>-33</v>
      </c>
      <c r="F53" s="146">
        <f t="shared" si="1"/>
        <v>-0.171875</v>
      </c>
      <c r="G53" s="136"/>
      <c r="I53" s="55"/>
      <c r="L53" s="56"/>
    </row>
    <row r="54" spans="2:12" ht="16.8" x14ac:dyDescent="0.3">
      <c r="B54" s="140" t="s">
        <v>90</v>
      </c>
      <c r="C54" s="151">
        <f>'From State&amp;Country +Charts'!BA$496</f>
        <v>33</v>
      </c>
      <c r="D54" s="151">
        <f>'From State&amp;Country +Charts'!BA$484</f>
        <v>44</v>
      </c>
      <c r="E54" s="151">
        <f t="shared" si="0"/>
        <v>-11</v>
      </c>
      <c r="F54" s="146">
        <f t="shared" si="1"/>
        <v>-0.25</v>
      </c>
      <c r="G54" s="136"/>
      <c r="I54" s="55"/>
      <c r="L54" s="56"/>
    </row>
    <row r="55" spans="2:12" ht="16.8" x14ac:dyDescent="0.3">
      <c r="B55" s="140" t="s">
        <v>302</v>
      </c>
      <c r="C55" s="151">
        <f>'From State&amp;Country +Charts'!BB$496</f>
        <v>38</v>
      </c>
      <c r="D55" s="151">
        <f>'From State&amp;Country +Charts'!BB$484</f>
        <v>47</v>
      </c>
      <c r="E55" s="151">
        <f t="shared" si="0"/>
        <v>-9</v>
      </c>
      <c r="F55" s="146">
        <f t="shared" si="1"/>
        <v>-0.19148936170212766</v>
      </c>
      <c r="G55" s="136"/>
      <c r="I55" s="55"/>
      <c r="L55" s="56"/>
    </row>
    <row r="56" spans="2:12" ht="17.399999999999999" thickBot="1" x14ac:dyDescent="0.35">
      <c r="B56" s="141" t="s">
        <v>634</v>
      </c>
      <c r="C56" s="152">
        <f>SUM('From State&amp;Country +Charts'!$BO$496:$BQ$496)</f>
        <v>1927</v>
      </c>
      <c r="D56" s="152">
        <f>SUM('From State&amp;Country +Charts'!$BO$484:$BQ$484)</f>
        <v>1754</v>
      </c>
      <c r="E56" s="152">
        <f t="shared" si="0"/>
        <v>173</v>
      </c>
      <c r="F56" s="147">
        <f t="shared" si="1"/>
        <v>9.8631698973774232E-2</v>
      </c>
      <c r="G56" s="136"/>
      <c r="I56" s="55"/>
      <c r="L56" s="56"/>
    </row>
    <row r="57" spans="2:12" s="42" customFormat="1" ht="18" thickTop="1" x14ac:dyDescent="0.3">
      <c r="B57" s="153" t="s">
        <v>0</v>
      </c>
      <c r="C57" s="148">
        <f>SUM(C5:C56)</f>
        <v>15305</v>
      </c>
      <c r="D57" s="148">
        <f>SUM(D5:D56)</f>
        <v>16708</v>
      </c>
      <c r="E57" s="148">
        <f>SUM(E5:E56)</f>
        <v>-1403</v>
      </c>
      <c r="F57" s="149">
        <f>IFERROR((E57/D57),1)</f>
        <v>-8.3971750059851566E-2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3"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801</v>
      </c>
      <c r="C1" s="164" t="s">
        <v>802</v>
      </c>
      <c r="E1" s="171" t="s">
        <v>803</v>
      </c>
      <c r="G1" s="164" t="s">
        <v>804</v>
      </c>
    </row>
    <row r="2" spans="1:7" x14ac:dyDescent="0.3">
      <c r="A2" s="173" t="s">
        <v>630</v>
      </c>
      <c r="B2" s="174" t="s">
        <v>805</v>
      </c>
      <c r="C2" s="174" t="s">
        <v>806</v>
      </c>
      <c r="D2" s="172"/>
      <c r="E2" s="173" t="s">
        <v>630</v>
      </c>
      <c r="F2" s="174" t="s">
        <v>805</v>
      </c>
      <c r="G2" s="174" t="s">
        <v>807</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508</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660</v>
      </c>
      <c r="B53" s="176">
        <v>51</v>
      </c>
      <c r="C53" s="177" t="s">
        <v>91</v>
      </c>
      <c r="E53" s="177" t="s">
        <v>91</v>
      </c>
      <c r="F53" s="176">
        <v>51</v>
      </c>
      <c r="G53" s="175" t="s">
        <v>660</v>
      </c>
    </row>
    <row r="54" spans="1:7" x14ac:dyDescent="0.3">
      <c r="A54" s="178" t="s">
        <v>576</v>
      </c>
      <c r="B54" s="176">
        <v>52</v>
      </c>
      <c r="C54" s="179" t="s">
        <v>576</v>
      </c>
      <c r="E54" s="179" t="s">
        <v>524</v>
      </c>
      <c r="F54" s="176">
        <v>52</v>
      </c>
      <c r="G54" s="179" t="s">
        <v>524</v>
      </c>
    </row>
    <row r="55" spans="1:7" x14ac:dyDescent="0.3">
      <c r="A55" s="178" t="s">
        <v>661</v>
      </c>
      <c r="B55" s="176">
        <v>53</v>
      </c>
      <c r="C55" s="179" t="s">
        <v>605</v>
      </c>
      <c r="D55" s="166"/>
      <c r="E55" s="179" t="s">
        <v>525</v>
      </c>
      <c r="F55" s="176">
        <v>53</v>
      </c>
      <c r="G55" s="179" t="s">
        <v>671</v>
      </c>
    </row>
    <row r="56" spans="1:7" x14ac:dyDescent="0.3">
      <c r="A56" s="178" t="s">
        <v>611</v>
      </c>
      <c r="B56" s="176">
        <v>54</v>
      </c>
      <c r="C56" s="179" t="s">
        <v>611</v>
      </c>
      <c r="D56" s="166"/>
      <c r="E56" s="179" t="s">
        <v>526</v>
      </c>
      <c r="F56" s="176">
        <v>54</v>
      </c>
      <c r="G56" s="179" t="s">
        <v>526</v>
      </c>
    </row>
    <row r="57" spans="1:7" x14ac:dyDescent="0.3">
      <c r="A57" s="178" t="s">
        <v>536</v>
      </c>
      <c r="B57" s="176">
        <v>55</v>
      </c>
      <c r="C57" s="179" t="s">
        <v>536</v>
      </c>
      <c r="D57" s="166"/>
      <c r="E57" s="179" t="s">
        <v>324</v>
      </c>
      <c r="F57" s="176">
        <v>55</v>
      </c>
      <c r="G57" s="179" t="s">
        <v>324</v>
      </c>
    </row>
    <row r="58" spans="1:7" x14ac:dyDescent="0.3">
      <c r="A58" s="178" t="s">
        <v>307</v>
      </c>
      <c r="B58" s="176">
        <v>56</v>
      </c>
      <c r="C58" s="179" t="s">
        <v>307</v>
      </c>
      <c r="D58" s="166"/>
      <c r="E58" s="179" t="s">
        <v>513</v>
      </c>
      <c r="F58" s="176">
        <v>56</v>
      </c>
      <c r="G58" s="179" t="s">
        <v>513</v>
      </c>
    </row>
    <row r="59" spans="1:7" x14ac:dyDescent="0.3">
      <c r="A59" s="178" t="s">
        <v>612</v>
      </c>
      <c r="B59" s="176">
        <v>57</v>
      </c>
      <c r="C59" s="179" t="s">
        <v>612</v>
      </c>
      <c r="D59" s="166"/>
      <c r="E59" s="179" t="s">
        <v>527</v>
      </c>
      <c r="F59" s="176">
        <v>57</v>
      </c>
      <c r="G59" s="179" t="s">
        <v>529</v>
      </c>
    </row>
    <row r="60" spans="1:7" x14ac:dyDescent="0.3">
      <c r="A60" s="178" t="s">
        <v>537</v>
      </c>
      <c r="B60" s="176">
        <v>58</v>
      </c>
      <c r="C60" s="179" t="s">
        <v>537</v>
      </c>
      <c r="D60" s="166"/>
      <c r="E60" s="179" t="s">
        <v>7</v>
      </c>
      <c r="F60" s="176">
        <v>58</v>
      </c>
      <c r="G60" s="179" t="s">
        <v>7</v>
      </c>
    </row>
    <row r="61" spans="1:7" x14ac:dyDescent="0.3">
      <c r="A61" s="178" t="s">
        <v>662</v>
      </c>
      <c r="B61" s="176">
        <v>59</v>
      </c>
      <c r="C61" s="179" t="s">
        <v>40</v>
      </c>
      <c r="D61" s="166"/>
      <c r="E61" s="179" t="s">
        <v>514</v>
      </c>
      <c r="F61" s="176">
        <v>59</v>
      </c>
      <c r="G61" s="179" t="s">
        <v>514</v>
      </c>
    </row>
    <row r="62" spans="1:7" x14ac:dyDescent="0.3">
      <c r="A62" s="178" t="s">
        <v>663</v>
      </c>
      <c r="B62" s="176">
        <v>60</v>
      </c>
      <c r="C62" s="179" t="s">
        <v>663</v>
      </c>
      <c r="D62" s="166"/>
      <c r="E62" s="179" t="s">
        <v>509</v>
      </c>
      <c r="F62" s="176">
        <v>60</v>
      </c>
      <c r="G62" s="179" t="s">
        <v>509</v>
      </c>
    </row>
    <row r="63" spans="1:7" x14ac:dyDescent="0.3">
      <c r="A63" s="178" t="s">
        <v>664</v>
      </c>
      <c r="B63" s="176">
        <v>61</v>
      </c>
      <c r="C63" s="180" t="s">
        <v>40</v>
      </c>
      <c r="D63" s="167"/>
      <c r="E63" s="179" t="s">
        <v>503</v>
      </c>
      <c r="F63" s="176">
        <v>61</v>
      </c>
      <c r="G63" s="179" t="s">
        <v>695</v>
      </c>
    </row>
    <row r="64" spans="1:7" x14ac:dyDescent="0.3">
      <c r="A64" s="178" t="s">
        <v>524</v>
      </c>
      <c r="B64" s="176">
        <v>62</v>
      </c>
      <c r="C64" s="179" t="s">
        <v>524</v>
      </c>
      <c r="D64" s="166"/>
      <c r="E64" s="179" t="s">
        <v>528</v>
      </c>
      <c r="F64" s="176">
        <v>62</v>
      </c>
      <c r="G64" s="179" t="s">
        <v>528</v>
      </c>
    </row>
    <row r="65" spans="1:7" x14ac:dyDescent="0.3">
      <c r="A65" s="178" t="s">
        <v>665</v>
      </c>
      <c r="B65" s="176">
        <v>63</v>
      </c>
      <c r="C65" s="179" t="s">
        <v>808</v>
      </c>
      <c r="D65" s="166"/>
      <c r="E65" s="179" t="s">
        <v>515</v>
      </c>
      <c r="F65" s="176">
        <v>63</v>
      </c>
      <c r="G65" s="179" t="s">
        <v>515</v>
      </c>
    </row>
    <row r="66" spans="1:7" x14ac:dyDescent="0.3">
      <c r="A66" s="178" t="s">
        <v>666</v>
      </c>
      <c r="B66" s="176">
        <v>64</v>
      </c>
      <c r="C66" s="179" t="s">
        <v>40</v>
      </c>
      <c r="D66" s="166"/>
      <c r="E66" s="179" t="s">
        <v>529</v>
      </c>
      <c r="F66" s="176">
        <v>64</v>
      </c>
      <c r="G66" s="179" t="s">
        <v>529</v>
      </c>
    </row>
    <row r="67" spans="1:7" x14ac:dyDescent="0.3">
      <c r="A67" s="178" t="s">
        <v>309</v>
      </c>
      <c r="B67" s="176">
        <v>65</v>
      </c>
      <c r="C67" s="179" t="s">
        <v>309</v>
      </c>
      <c r="D67" s="166"/>
      <c r="E67" s="179" t="s">
        <v>510</v>
      </c>
      <c r="F67" s="176">
        <v>65</v>
      </c>
      <c r="G67" s="179" t="s">
        <v>510</v>
      </c>
    </row>
    <row r="68" spans="1:7" x14ac:dyDescent="0.3">
      <c r="A68" s="178" t="s">
        <v>601</v>
      </c>
      <c r="B68" s="176">
        <v>66</v>
      </c>
      <c r="C68" s="179" t="s">
        <v>601</v>
      </c>
      <c r="D68" s="166"/>
      <c r="E68" s="179" t="s">
        <v>530</v>
      </c>
      <c r="F68" s="176">
        <v>66</v>
      </c>
      <c r="G68" s="179" t="s">
        <v>530</v>
      </c>
    </row>
    <row r="69" spans="1:7" x14ac:dyDescent="0.3">
      <c r="A69" s="178" t="s">
        <v>667</v>
      </c>
      <c r="B69" s="176">
        <v>67</v>
      </c>
      <c r="C69" s="179" t="s">
        <v>808</v>
      </c>
      <c r="D69" s="166"/>
      <c r="E69" s="179" t="s">
        <v>531</v>
      </c>
      <c r="F69" s="176">
        <v>67</v>
      </c>
      <c r="G69" s="179" t="s">
        <v>777</v>
      </c>
    </row>
    <row r="70" spans="1:7" x14ac:dyDescent="0.3">
      <c r="A70" s="178" t="s">
        <v>668</v>
      </c>
      <c r="B70" s="176">
        <v>68</v>
      </c>
      <c r="C70" s="179" t="s">
        <v>40</v>
      </c>
      <c r="D70" s="166"/>
      <c r="E70" s="179" t="s">
        <v>532</v>
      </c>
      <c r="F70" s="176">
        <v>68</v>
      </c>
      <c r="G70" s="179" t="s">
        <v>783</v>
      </c>
    </row>
    <row r="71" spans="1:7" x14ac:dyDescent="0.3">
      <c r="A71" s="178" t="s">
        <v>517</v>
      </c>
      <c r="B71" s="176">
        <v>69</v>
      </c>
      <c r="C71" s="179" t="s">
        <v>517</v>
      </c>
      <c r="D71" s="166"/>
      <c r="E71" s="179" t="s">
        <v>533</v>
      </c>
      <c r="F71" s="176">
        <v>69</v>
      </c>
      <c r="G71" s="179" t="s">
        <v>678</v>
      </c>
    </row>
    <row r="72" spans="1:7" x14ac:dyDescent="0.3">
      <c r="A72" s="178" t="s">
        <v>577</v>
      </c>
      <c r="B72" s="176">
        <v>70</v>
      </c>
      <c r="C72" s="179" t="s">
        <v>577</v>
      </c>
      <c r="D72" s="166"/>
      <c r="E72" s="179" t="s">
        <v>534</v>
      </c>
      <c r="F72" s="176">
        <v>70</v>
      </c>
      <c r="G72" s="179" t="s">
        <v>534</v>
      </c>
    </row>
    <row r="73" spans="1:7" x14ac:dyDescent="0.3">
      <c r="A73" s="178" t="s">
        <v>669</v>
      </c>
      <c r="B73" s="176">
        <v>71</v>
      </c>
      <c r="C73" s="179" t="s">
        <v>40</v>
      </c>
      <c r="D73" s="166"/>
      <c r="E73" s="179" t="s">
        <v>535</v>
      </c>
      <c r="F73" s="176">
        <v>71</v>
      </c>
      <c r="G73" s="179" t="s">
        <v>535</v>
      </c>
    </row>
    <row r="74" spans="1:7" x14ac:dyDescent="0.3">
      <c r="A74" s="178" t="s">
        <v>670</v>
      </c>
      <c r="B74" s="176">
        <v>72</v>
      </c>
      <c r="C74" s="179" t="s">
        <v>808</v>
      </c>
      <c r="D74" s="166"/>
      <c r="E74" s="179" t="s">
        <v>536</v>
      </c>
      <c r="F74" s="176">
        <v>72</v>
      </c>
      <c r="G74" s="179" t="s">
        <v>536</v>
      </c>
    </row>
    <row r="75" spans="1:7" x14ac:dyDescent="0.3">
      <c r="A75" s="178" t="s">
        <v>603</v>
      </c>
      <c r="B75" s="176">
        <v>73</v>
      </c>
      <c r="C75" s="179" t="s">
        <v>603</v>
      </c>
      <c r="D75" s="166"/>
      <c r="E75" s="179" t="s">
        <v>537</v>
      </c>
      <c r="F75" s="176">
        <v>73</v>
      </c>
      <c r="G75" s="179" t="s">
        <v>537</v>
      </c>
    </row>
    <row r="76" spans="1:7" x14ac:dyDescent="0.3">
      <c r="A76" s="178" t="s">
        <v>671</v>
      </c>
      <c r="B76" s="176">
        <v>74</v>
      </c>
      <c r="C76" s="179" t="s">
        <v>525</v>
      </c>
      <c r="D76" s="166"/>
      <c r="E76" s="179" t="s">
        <v>538</v>
      </c>
      <c r="F76" s="176">
        <v>74</v>
      </c>
      <c r="G76" s="179" t="s">
        <v>679</v>
      </c>
    </row>
    <row r="77" spans="1:7" x14ac:dyDescent="0.3">
      <c r="A77" s="178" t="s">
        <v>672</v>
      </c>
      <c r="B77" s="176">
        <v>75</v>
      </c>
      <c r="C77" s="179" t="s">
        <v>544</v>
      </c>
      <c r="D77" s="166"/>
      <c r="E77" s="179" t="s">
        <v>539</v>
      </c>
      <c r="F77" s="176">
        <v>75</v>
      </c>
      <c r="G77" s="179" t="s">
        <v>539</v>
      </c>
    </row>
    <row r="78" spans="1:7" x14ac:dyDescent="0.3">
      <c r="A78" s="178" t="s">
        <v>615</v>
      </c>
      <c r="B78" s="176">
        <v>76</v>
      </c>
      <c r="C78" s="179" t="s">
        <v>615</v>
      </c>
      <c r="D78" s="166"/>
      <c r="E78" s="179" t="s">
        <v>540</v>
      </c>
      <c r="F78" s="176">
        <v>76</v>
      </c>
      <c r="G78" s="179" t="s">
        <v>540</v>
      </c>
    </row>
    <row r="79" spans="1:7" x14ac:dyDescent="0.3">
      <c r="A79" s="178" t="s">
        <v>578</v>
      </c>
      <c r="B79" s="176">
        <v>77</v>
      </c>
      <c r="C79" s="179" t="s">
        <v>578</v>
      </c>
      <c r="D79" s="166"/>
      <c r="E79" s="179" t="s">
        <v>541</v>
      </c>
      <c r="F79" s="176">
        <v>77</v>
      </c>
      <c r="G79" s="179" t="s">
        <v>682</v>
      </c>
    </row>
    <row r="80" spans="1:7" x14ac:dyDescent="0.3">
      <c r="A80" s="178" t="s">
        <v>526</v>
      </c>
      <c r="B80" s="176">
        <v>78</v>
      </c>
      <c r="C80" s="179" t="s">
        <v>526</v>
      </c>
      <c r="D80" s="166"/>
      <c r="E80" s="179" t="s">
        <v>542</v>
      </c>
      <c r="F80" s="176">
        <v>78</v>
      </c>
      <c r="G80" s="179" t="s">
        <v>542</v>
      </c>
    </row>
    <row r="81" spans="1:7" x14ac:dyDescent="0.3">
      <c r="A81" s="178" t="s">
        <v>673</v>
      </c>
      <c r="B81" s="176">
        <v>79</v>
      </c>
      <c r="C81" s="179" t="s">
        <v>40</v>
      </c>
      <c r="D81" s="166"/>
      <c r="E81" s="179" t="s">
        <v>543</v>
      </c>
      <c r="F81" s="176">
        <v>79</v>
      </c>
      <c r="G81" s="179" t="s">
        <v>543</v>
      </c>
    </row>
    <row r="82" spans="1:7" x14ac:dyDescent="0.3">
      <c r="A82" s="178" t="s">
        <v>674</v>
      </c>
      <c r="B82" s="176">
        <v>80</v>
      </c>
      <c r="C82" s="179" t="s">
        <v>610</v>
      </c>
      <c r="D82" s="166"/>
      <c r="E82" s="179" t="s">
        <v>544</v>
      </c>
      <c r="F82" s="176">
        <v>80</v>
      </c>
      <c r="G82" s="179" t="s">
        <v>672</v>
      </c>
    </row>
    <row r="83" spans="1:7" x14ac:dyDescent="0.3">
      <c r="A83" s="178" t="s">
        <v>542</v>
      </c>
      <c r="B83" s="176">
        <v>81</v>
      </c>
      <c r="C83" s="179" t="s">
        <v>542</v>
      </c>
      <c r="D83" s="166"/>
      <c r="E83" s="179" t="s">
        <v>545</v>
      </c>
      <c r="F83" s="176">
        <v>81</v>
      </c>
      <c r="G83" s="179" t="s">
        <v>696</v>
      </c>
    </row>
    <row r="84" spans="1:7" x14ac:dyDescent="0.3">
      <c r="A84" s="178" t="s">
        <v>675</v>
      </c>
      <c r="B84" s="176">
        <v>82</v>
      </c>
      <c r="C84" s="179" t="s">
        <v>40</v>
      </c>
      <c r="D84" s="166"/>
      <c r="E84" s="179" t="s">
        <v>546</v>
      </c>
      <c r="F84" s="176">
        <v>82</v>
      </c>
      <c r="G84" s="179" t="s">
        <v>546</v>
      </c>
    </row>
    <row r="85" spans="1:7" x14ac:dyDescent="0.3">
      <c r="A85" s="178" t="s">
        <v>324</v>
      </c>
      <c r="B85" s="176">
        <v>83</v>
      </c>
      <c r="C85" s="179" t="s">
        <v>324</v>
      </c>
      <c r="D85" s="166"/>
      <c r="E85" s="179" t="s">
        <v>547</v>
      </c>
      <c r="F85" s="176">
        <v>83</v>
      </c>
      <c r="G85" s="179" t="s">
        <v>547</v>
      </c>
    </row>
    <row r="86" spans="1:7" x14ac:dyDescent="0.3">
      <c r="A86" s="178" t="s">
        <v>676</v>
      </c>
      <c r="B86" s="176">
        <v>84</v>
      </c>
      <c r="C86" s="179" t="s">
        <v>40</v>
      </c>
      <c r="D86" s="166"/>
      <c r="E86" s="179" t="s">
        <v>548</v>
      </c>
      <c r="F86" s="176">
        <v>84</v>
      </c>
      <c r="G86" s="179" t="s">
        <v>548</v>
      </c>
    </row>
    <row r="87" spans="1:7" x14ac:dyDescent="0.3">
      <c r="A87" s="178" t="s">
        <v>677</v>
      </c>
      <c r="B87" s="176">
        <v>85</v>
      </c>
      <c r="C87" s="179" t="s">
        <v>613</v>
      </c>
      <c r="D87" s="166"/>
      <c r="E87" s="179" t="s">
        <v>549</v>
      </c>
      <c r="F87" s="176">
        <v>85</v>
      </c>
      <c r="G87" s="179" t="s">
        <v>549</v>
      </c>
    </row>
    <row r="88" spans="1:7" x14ac:dyDescent="0.3">
      <c r="A88" s="178" t="s">
        <v>602</v>
      </c>
      <c r="B88" s="176">
        <v>86</v>
      </c>
      <c r="C88" s="179" t="s">
        <v>602</v>
      </c>
      <c r="D88" s="166"/>
      <c r="E88" s="179" t="s">
        <v>550</v>
      </c>
      <c r="F88" s="176">
        <v>86</v>
      </c>
      <c r="G88" s="179" t="s">
        <v>550</v>
      </c>
    </row>
    <row r="89" spans="1:7" x14ac:dyDescent="0.3">
      <c r="A89" s="178" t="s">
        <v>678</v>
      </c>
      <c r="B89" s="176">
        <v>87</v>
      </c>
      <c r="C89" s="179" t="s">
        <v>533</v>
      </c>
      <c r="D89" s="166"/>
      <c r="E89" s="179" t="s">
        <v>551</v>
      </c>
      <c r="F89" s="176">
        <v>87</v>
      </c>
      <c r="G89" s="175" t="s">
        <v>809</v>
      </c>
    </row>
    <row r="90" spans="1:7" x14ac:dyDescent="0.3">
      <c r="A90" s="178" t="s">
        <v>543</v>
      </c>
      <c r="B90" s="176">
        <v>88</v>
      </c>
      <c r="C90" s="179" t="s">
        <v>543</v>
      </c>
      <c r="D90" s="166"/>
      <c r="E90" s="179" t="s">
        <v>552</v>
      </c>
      <c r="F90" s="176">
        <v>88</v>
      </c>
      <c r="G90" s="179" t="s">
        <v>689</v>
      </c>
    </row>
    <row r="91" spans="1:7" x14ac:dyDescent="0.3">
      <c r="A91" s="178" t="s">
        <v>581</v>
      </c>
      <c r="B91" s="176">
        <v>89</v>
      </c>
      <c r="C91" s="179" t="s">
        <v>581</v>
      </c>
      <c r="D91" s="166"/>
      <c r="E91" s="179" t="s">
        <v>553</v>
      </c>
      <c r="F91" s="176">
        <v>89</v>
      </c>
      <c r="G91" s="179" t="s">
        <v>553</v>
      </c>
    </row>
    <row r="92" spans="1:7" x14ac:dyDescent="0.3">
      <c r="A92" s="178" t="s">
        <v>679</v>
      </c>
      <c r="B92" s="176">
        <v>90</v>
      </c>
      <c r="C92" s="179" t="s">
        <v>679</v>
      </c>
      <c r="D92" s="166"/>
      <c r="E92" s="179" t="s">
        <v>554</v>
      </c>
      <c r="F92" s="176">
        <v>90</v>
      </c>
      <c r="G92" s="179" t="s">
        <v>554</v>
      </c>
    </row>
    <row r="93" spans="1:7" ht="120" x14ac:dyDescent="0.3">
      <c r="A93" s="181" t="s">
        <v>470</v>
      </c>
      <c r="B93" s="176">
        <v>91</v>
      </c>
      <c r="C93" s="182" t="s">
        <v>810</v>
      </c>
      <c r="D93" s="166"/>
      <c r="E93" s="183" t="s">
        <v>555</v>
      </c>
      <c r="F93" s="184">
        <v>91</v>
      </c>
      <c r="G93" s="183" t="s">
        <v>555</v>
      </c>
    </row>
    <row r="94" spans="1:7" x14ac:dyDescent="0.3">
      <c r="A94" s="178" t="s">
        <v>680</v>
      </c>
      <c r="B94" s="176">
        <v>92</v>
      </c>
      <c r="C94" s="179" t="s">
        <v>40</v>
      </c>
      <c r="D94" s="166"/>
      <c r="E94" s="179" t="s">
        <v>556</v>
      </c>
      <c r="F94" s="176">
        <v>92</v>
      </c>
      <c r="G94" s="179" t="s">
        <v>556</v>
      </c>
    </row>
    <row r="95" spans="1:7" x14ac:dyDescent="0.3">
      <c r="A95" s="178" t="s">
        <v>681</v>
      </c>
      <c r="B95" s="176">
        <v>93</v>
      </c>
      <c r="C95" s="179" t="s">
        <v>40</v>
      </c>
      <c r="D95" s="166"/>
      <c r="E95" s="179" t="s">
        <v>557</v>
      </c>
      <c r="F95" s="176">
        <v>93</v>
      </c>
      <c r="G95" s="179" t="s">
        <v>728</v>
      </c>
    </row>
    <row r="96" spans="1:7" x14ac:dyDescent="0.3">
      <c r="A96" s="178" t="s">
        <v>682</v>
      </c>
      <c r="B96" s="176">
        <v>94</v>
      </c>
      <c r="C96" s="179" t="s">
        <v>541</v>
      </c>
      <c r="D96" s="166"/>
      <c r="E96" s="179" t="s">
        <v>558</v>
      </c>
      <c r="F96" s="176">
        <v>94</v>
      </c>
      <c r="G96" s="179" t="s">
        <v>738</v>
      </c>
    </row>
    <row r="97" spans="1:7" x14ac:dyDescent="0.3">
      <c r="A97" s="178" t="s">
        <v>539</v>
      </c>
      <c r="B97" s="176">
        <v>95</v>
      </c>
      <c r="C97" s="179" t="s">
        <v>539</v>
      </c>
      <c r="D97" s="166"/>
      <c r="E97" s="179" t="s">
        <v>559</v>
      </c>
      <c r="F97" s="176">
        <v>95</v>
      </c>
      <c r="G97" s="179" t="s">
        <v>559</v>
      </c>
    </row>
    <row r="98" spans="1:7" x14ac:dyDescent="0.3">
      <c r="A98" s="178" t="s">
        <v>513</v>
      </c>
      <c r="B98" s="176">
        <v>96</v>
      </c>
      <c r="C98" s="179" t="s">
        <v>513</v>
      </c>
      <c r="D98" s="166"/>
      <c r="E98" s="179" t="s">
        <v>560</v>
      </c>
      <c r="F98" s="176">
        <v>96</v>
      </c>
      <c r="G98" s="179" t="s">
        <v>560</v>
      </c>
    </row>
    <row r="99" spans="1:7" x14ac:dyDescent="0.3">
      <c r="A99" s="178" t="s">
        <v>303</v>
      </c>
      <c r="B99" s="176">
        <v>97</v>
      </c>
      <c r="C99" s="179" t="s">
        <v>303</v>
      </c>
      <c r="D99" s="166"/>
      <c r="E99" s="179" t="s">
        <v>561</v>
      </c>
      <c r="F99" s="176">
        <v>97</v>
      </c>
      <c r="G99" s="179" t="s">
        <v>561</v>
      </c>
    </row>
    <row r="100" spans="1:7" x14ac:dyDescent="0.3">
      <c r="A100" s="178" t="s">
        <v>683</v>
      </c>
      <c r="B100" s="176">
        <v>98</v>
      </c>
      <c r="C100" s="179" t="s">
        <v>40</v>
      </c>
      <c r="D100" s="166"/>
      <c r="E100" s="179" t="s">
        <v>516</v>
      </c>
      <c r="F100" s="176">
        <v>98</v>
      </c>
      <c r="G100" s="179" t="s">
        <v>516</v>
      </c>
    </row>
    <row r="101" spans="1:7" x14ac:dyDescent="0.3">
      <c r="A101" s="178" t="s">
        <v>684</v>
      </c>
      <c r="B101" s="176">
        <v>99</v>
      </c>
      <c r="C101" s="179" t="s">
        <v>40</v>
      </c>
      <c r="D101" s="166"/>
      <c r="E101" s="179" t="s">
        <v>562</v>
      </c>
      <c r="F101" s="176">
        <v>99</v>
      </c>
      <c r="G101" s="179" t="s">
        <v>754</v>
      </c>
    </row>
    <row r="102" spans="1:7" x14ac:dyDescent="0.3">
      <c r="A102" s="178" t="s">
        <v>685</v>
      </c>
      <c r="B102" s="176">
        <v>100</v>
      </c>
      <c r="C102" s="179" t="s">
        <v>7</v>
      </c>
      <c r="D102" s="166"/>
      <c r="E102" s="179" t="s">
        <v>563</v>
      </c>
      <c r="F102" s="176">
        <v>100</v>
      </c>
      <c r="G102" s="179" t="s">
        <v>563</v>
      </c>
    </row>
    <row r="103" spans="1:7" x14ac:dyDescent="0.3">
      <c r="A103" s="178" t="s">
        <v>686</v>
      </c>
      <c r="B103" s="176">
        <v>101</v>
      </c>
      <c r="C103" s="179" t="s">
        <v>40</v>
      </c>
      <c r="D103" s="166"/>
      <c r="E103" s="179" t="s">
        <v>564</v>
      </c>
      <c r="F103" s="176">
        <v>101</v>
      </c>
      <c r="G103" s="179" t="s">
        <v>564</v>
      </c>
    </row>
    <row r="104" spans="1:7" x14ac:dyDescent="0.3">
      <c r="A104" s="178" t="s">
        <v>540</v>
      </c>
      <c r="B104" s="176">
        <v>102</v>
      </c>
      <c r="C104" s="179" t="s">
        <v>540</v>
      </c>
      <c r="D104" s="166"/>
      <c r="E104" s="179" t="s">
        <v>565</v>
      </c>
      <c r="F104" s="176">
        <v>102</v>
      </c>
      <c r="G104" s="179" t="s">
        <v>741</v>
      </c>
    </row>
    <row r="105" spans="1:7" x14ac:dyDescent="0.3">
      <c r="A105" s="178" t="s">
        <v>687</v>
      </c>
      <c r="B105" s="176">
        <v>103</v>
      </c>
      <c r="C105" s="179" t="s">
        <v>575</v>
      </c>
      <c r="D105" s="166"/>
      <c r="E105" s="179" t="s">
        <v>566</v>
      </c>
      <c r="F105" s="176">
        <v>103</v>
      </c>
      <c r="G105" s="179" t="s">
        <v>566</v>
      </c>
    </row>
    <row r="106" spans="1:7" x14ac:dyDescent="0.3">
      <c r="A106" s="178" t="s">
        <v>688</v>
      </c>
      <c r="B106" s="176">
        <v>104</v>
      </c>
      <c r="C106" s="179" t="s">
        <v>40</v>
      </c>
      <c r="D106" s="166"/>
      <c r="E106" s="179" t="s">
        <v>567</v>
      </c>
      <c r="F106" s="176">
        <v>104</v>
      </c>
      <c r="G106" s="179" t="s">
        <v>567</v>
      </c>
    </row>
    <row r="107" spans="1:7" x14ac:dyDescent="0.3">
      <c r="A107" s="178" t="s">
        <v>514</v>
      </c>
      <c r="B107" s="176">
        <v>105</v>
      </c>
      <c r="C107" s="179" t="s">
        <v>514</v>
      </c>
      <c r="D107" s="166"/>
      <c r="E107" s="179" t="s">
        <v>568</v>
      </c>
      <c r="F107" s="176">
        <v>105</v>
      </c>
      <c r="G107" s="179" t="s">
        <v>568</v>
      </c>
    </row>
    <row r="108" spans="1:7" x14ac:dyDescent="0.3">
      <c r="A108" s="178" t="s">
        <v>689</v>
      </c>
      <c r="B108" s="176">
        <v>106</v>
      </c>
      <c r="C108" s="179" t="s">
        <v>552</v>
      </c>
      <c r="D108" s="166"/>
      <c r="E108" s="179" t="s">
        <v>569</v>
      </c>
      <c r="F108" s="176">
        <v>106</v>
      </c>
      <c r="G108" s="179" t="s">
        <v>766</v>
      </c>
    </row>
    <row r="109" spans="1:7" x14ac:dyDescent="0.3">
      <c r="A109" s="178" t="s">
        <v>690</v>
      </c>
      <c r="B109" s="176">
        <v>107</v>
      </c>
      <c r="C109" s="179" t="s">
        <v>610</v>
      </c>
      <c r="D109" s="166"/>
      <c r="E109" s="179" t="s">
        <v>570</v>
      </c>
      <c r="F109" s="176">
        <v>107</v>
      </c>
      <c r="G109" s="179" t="s">
        <v>570</v>
      </c>
    </row>
    <row r="110" spans="1:7" x14ac:dyDescent="0.3">
      <c r="A110" s="178" t="s">
        <v>614</v>
      </c>
      <c r="B110" s="176">
        <v>108</v>
      </c>
      <c r="C110" s="179" t="s">
        <v>614</v>
      </c>
      <c r="D110" s="166"/>
      <c r="E110" s="179" t="s">
        <v>571</v>
      </c>
      <c r="F110" s="176">
        <v>108</v>
      </c>
      <c r="G110" s="179" t="s">
        <v>571</v>
      </c>
    </row>
    <row r="111" spans="1:7" x14ac:dyDescent="0.3">
      <c r="A111" s="178" t="s">
        <v>691</v>
      </c>
      <c r="B111" s="176">
        <v>109</v>
      </c>
      <c r="C111" s="179" t="s">
        <v>40</v>
      </c>
      <c r="D111" s="166"/>
      <c r="E111" s="179" t="s">
        <v>572</v>
      </c>
      <c r="F111" s="176">
        <v>109</v>
      </c>
      <c r="G111" s="179" t="s">
        <v>572</v>
      </c>
    </row>
    <row r="112" spans="1:7" x14ac:dyDescent="0.3">
      <c r="A112" s="178" t="s">
        <v>582</v>
      </c>
      <c r="B112" s="176">
        <v>110</v>
      </c>
      <c r="C112" s="179" t="s">
        <v>582</v>
      </c>
      <c r="D112" s="166"/>
      <c r="E112" s="179" t="s">
        <v>573</v>
      </c>
      <c r="F112" s="176">
        <v>110</v>
      </c>
      <c r="G112" s="179" t="s">
        <v>779</v>
      </c>
    </row>
    <row r="113" spans="1:7" x14ac:dyDescent="0.3">
      <c r="A113" s="178" t="s">
        <v>692</v>
      </c>
      <c r="B113" s="176">
        <v>111</v>
      </c>
      <c r="C113" s="179" t="s">
        <v>499</v>
      </c>
      <c r="D113" s="166"/>
      <c r="E113" s="179" t="s">
        <v>574</v>
      </c>
      <c r="F113" s="176">
        <v>111</v>
      </c>
      <c r="G113" s="179" t="s">
        <v>574</v>
      </c>
    </row>
    <row r="114" spans="1:7" x14ac:dyDescent="0.3">
      <c r="A114" s="178" t="s">
        <v>604</v>
      </c>
      <c r="B114" s="176">
        <v>112</v>
      </c>
      <c r="C114" s="179" t="s">
        <v>604</v>
      </c>
      <c r="D114" s="166"/>
      <c r="E114" s="179" t="s">
        <v>575</v>
      </c>
      <c r="F114" s="176">
        <v>112</v>
      </c>
      <c r="G114" s="179" t="s">
        <v>687</v>
      </c>
    </row>
    <row r="115" spans="1:7" x14ac:dyDescent="0.3">
      <c r="A115" s="178" t="s">
        <v>693</v>
      </c>
      <c r="B115" s="176">
        <v>113</v>
      </c>
      <c r="C115" s="179" t="s">
        <v>40</v>
      </c>
      <c r="D115" s="166"/>
      <c r="E115" s="179" t="s">
        <v>576</v>
      </c>
      <c r="F115" s="176">
        <v>113</v>
      </c>
      <c r="G115" s="179" t="s">
        <v>576</v>
      </c>
    </row>
    <row r="116" spans="1:7" x14ac:dyDescent="0.3">
      <c r="A116" s="178" t="s">
        <v>694</v>
      </c>
      <c r="B116" s="176">
        <v>114</v>
      </c>
      <c r="C116" s="179" t="s">
        <v>616</v>
      </c>
      <c r="D116" s="166"/>
      <c r="E116" s="179" t="s">
        <v>577</v>
      </c>
      <c r="F116" s="176">
        <v>114</v>
      </c>
      <c r="G116" s="179" t="s">
        <v>577</v>
      </c>
    </row>
    <row r="117" spans="1:7" x14ac:dyDescent="0.3">
      <c r="A117" s="178" t="s">
        <v>616</v>
      </c>
      <c r="B117" s="176">
        <v>115</v>
      </c>
      <c r="C117" s="179" t="s">
        <v>616</v>
      </c>
      <c r="D117" s="166"/>
      <c r="E117" s="179" t="s">
        <v>578</v>
      </c>
      <c r="F117" s="176">
        <v>115</v>
      </c>
      <c r="G117" s="179" t="s">
        <v>578</v>
      </c>
    </row>
    <row r="118" spans="1:7" x14ac:dyDescent="0.3">
      <c r="A118" s="178" t="s">
        <v>695</v>
      </c>
      <c r="B118" s="176">
        <v>116</v>
      </c>
      <c r="C118" s="179" t="s">
        <v>811</v>
      </c>
      <c r="D118" s="166"/>
      <c r="E118" s="179" t="s">
        <v>579</v>
      </c>
      <c r="F118" s="176">
        <v>116</v>
      </c>
      <c r="G118" s="179" t="s">
        <v>740</v>
      </c>
    </row>
    <row r="119" spans="1:7" x14ac:dyDescent="0.3">
      <c r="A119" s="178" t="s">
        <v>546</v>
      </c>
      <c r="B119" s="176">
        <v>117</v>
      </c>
      <c r="C119" s="179" t="s">
        <v>546</v>
      </c>
      <c r="D119" s="166"/>
      <c r="E119" s="179" t="s">
        <v>517</v>
      </c>
      <c r="F119" s="176">
        <v>117</v>
      </c>
      <c r="G119" s="179" t="s">
        <v>517</v>
      </c>
    </row>
    <row r="120" spans="1:7" x14ac:dyDescent="0.3">
      <c r="A120" s="178" t="s">
        <v>509</v>
      </c>
      <c r="B120" s="176">
        <v>118</v>
      </c>
      <c r="C120" s="179" t="s">
        <v>509</v>
      </c>
      <c r="D120" s="166"/>
      <c r="E120" s="179" t="s">
        <v>580</v>
      </c>
      <c r="F120" s="176">
        <v>118</v>
      </c>
      <c r="G120" s="179" t="s">
        <v>770</v>
      </c>
    </row>
    <row r="121" spans="1:7" x14ac:dyDescent="0.3">
      <c r="A121" s="178" t="s">
        <v>321</v>
      </c>
      <c r="B121" s="176">
        <v>119</v>
      </c>
      <c r="C121" s="179" t="s">
        <v>321</v>
      </c>
      <c r="D121" s="166"/>
      <c r="E121" s="179" t="s">
        <v>303</v>
      </c>
      <c r="F121" s="176">
        <v>119</v>
      </c>
      <c r="G121" s="179" t="s">
        <v>303</v>
      </c>
    </row>
    <row r="122" spans="1:7" x14ac:dyDescent="0.3">
      <c r="A122" s="178" t="s">
        <v>696</v>
      </c>
      <c r="B122" s="176">
        <v>120</v>
      </c>
      <c r="C122" s="179" t="s">
        <v>545</v>
      </c>
      <c r="D122" s="166"/>
      <c r="E122" s="179" t="s">
        <v>581</v>
      </c>
      <c r="F122" s="176">
        <v>120</v>
      </c>
      <c r="G122" s="179" t="s">
        <v>581</v>
      </c>
    </row>
    <row r="123" spans="1:7" x14ac:dyDescent="0.3">
      <c r="A123" s="178" t="s">
        <v>697</v>
      </c>
      <c r="B123" s="176">
        <v>121</v>
      </c>
      <c r="C123" s="179" t="s">
        <v>40</v>
      </c>
      <c r="D123" s="166"/>
      <c r="E123" s="179" t="s">
        <v>582</v>
      </c>
      <c r="F123" s="176">
        <v>121</v>
      </c>
      <c r="G123" s="179" t="s">
        <v>582</v>
      </c>
    </row>
    <row r="124" spans="1:7" x14ac:dyDescent="0.3">
      <c r="A124" s="178" t="s">
        <v>698</v>
      </c>
      <c r="B124" s="176">
        <v>122</v>
      </c>
      <c r="C124" s="179" t="s">
        <v>808</v>
      </c>
      <c r="D124" s="166"/>
      <c r="E124" s="179" t="s">
        <v>504</v>
      </c>
      <c r="F124" s="176">
        <v>122</v>
      </c>
      <c r="G124" s="179" t="s">
        <v>504</v>
      </c>
    </row>
    <row r="125" spans="1:7" x14ac:dyDescent="0.3">
      <c r="A125" s="178" t="s">
        <v>547</v>
      </c>
      <c r="B125" s="176">
        <v>123</v>
      </c>
      <c r="C125" s="179" t="s">
        <v>547</v>
      </c>
      <c r="D125" s="166"/>
      <c r="E125" s="179" t="s">
        <v>304</v>
      </c>
      <c r="F125" s="176">
        <v>123</v>
      </c>
      <c r="G125" s="179" t="s">
        <v>304</v>
      </c>
    </row>
    <row r="126" spans="1:7" x14ac:dyDescent="0.3">
      <c r="A126" s="178" t="s">
        <v>699</v>
      </c>
      <c r="B126" s="176">
        <v>124</v>
      </c>
      <c r="C126" s="179" t="s">
        <v>40</v>
      </c>
      <c r="D126" s="166"/>
      <c r="E126" s="179" t="s">
        <v>583</v>
      </c>
      <c r="F126" s="176">
        <v>124</v>
      </c>
      <c r="G126" s="179" t="s">
        <v>583</v>
      </c>
    </row>
    <row r="127" spans="1:7" x14ac:dyDescent="0.3">
      <c r="A127" s="178" t="s">
        <v>700</v>
      </c>
      <c r="B127" s="176">
        <v>125</v>
      </c>
      <c r="C127" s="179" t="s">
        <v>40</v>
      </c>
      <c r="D127" s="166"/>
      <c r="E127" s="179" t="s">
        <v>498</v>
      </c>
      <c r="F127" s="176">
        <v>125</v>
      </c>
      <c r="G127" s="179" t="s">
        <v>498</v>
      </c>
    </row>
    <row r="128" spans="1:7" x14ac:dyDescent="0.3">
      <c r="A128" s="178" t="s">
        <v>701</v>
      </c>
      <c r="B128" s="176">
        <v>126</v>
      </c>
      <c r="C128" s="179" t="s">
        <v>40</v>
      </c>
      <c r="D128" s="166"/>
      <c r="E128" s="179" t="s">
        <v>584</v>
      </c>
      <c r="F128" s="176">
        <v>126</v>
      </c>
      <c r="G128" s="179" t="s">
        <v>584</v>
      </c>
    </row>
    <row r="129" spans="1:7" x14ac:dyDescent="0.3">
      <c r="A129" s="178" t="s">
        <v>617</v>
      </c>
      <c r="B129" s="176">
        <v>127</v>
      </c>
      <c r="C129" s="179" t="s">
        <v>617</v>
      </c>
      <c r="D129" s="166"/>
      <c r="E129" s="179" t="s">
        <v>305</v>
      </c>
      <c r="F129" s="176">
        <v>127</v>
      </c>
      <c r="G129" s="179" t="s">
        <v>305</v>
      </c>
    </row>
    <row r="130" spans="1:7" x14ac:dyDescent="0.3">
      <c r="A130" s="178" t="s">
        <v>605</v>
      </c>
      <c r="B130" s="176">
        <v>128</v>
      </c>
      <c r="C130" s="179" t="s">
        <v>605</v>
      </c>
      <c r="D130" s="166"/>
      <c r="E130" s="179" t="s">
        <v>585</v>
      </c>
      <c r="F130" s="176">
        <v>128</v>
      </c>
      <c r="G130" s="179" t="s">
        <v>585</v>
      </c>
    </row>
    <row r="131" spans="1:7" x14ac:dyDescent="0.3">
      <c r="A131" s="178" t="s">
        <v>506</v>
      </c>
      <c r="B131" s="176">
        <v>129</v>
      </c>
      <c r="C131" s="179" t="s">
        <v>506</v>
      </c>
      <c r="D131" s="166"/>
      <c r="E131" s="179" t="s">
        <v>586</v>
      </c>
      <c r="F131" s="176">
        <v>129</v>
      </c>
      <c r="G131" s="179" t="s">
        <v>586</v>
      </c>
    </row>
    <row r="132" spans="1:7" x14ac:dyDescent="0.3">
      <c r="A132" s="178" t="s">
        <v>702</v>
      </c>
      <c r="B132" s="176">
        <v>130</v>
      </c>
      <c r="C132" s="179" t="s">
        <v>40</v>
      </c>
      <c r="D132" s="166"/>
      <c r="E132" s="179" t="s">
        <v>306</v>
      </c>
      <c r="F132" s="176">
        <v>130</v>
      </c>
      <c r="G132" s="179" t="s">
        <v>720</v>
      </c>
    </row>
    <row r="133" spans="1:7" x14ac:dyDescent="0.3">
      <c r="A133" s="178" t="s">
        <v>703</v>
      </c>
      <c r="B133" s="176">
        <v>131</v>
      </c>
      <c r="C133" s="179" t="s">
        <v>622</v>
      </c>
      <c r="D133" s="166"/>
      <c r="E133" s="179" t="s">
        <v>587</v>
      </c>
      <c r="F133" s="176">
        <v>131</v>
      </c>
      <c r="G133" s="179" t="s">
        <v>587</v>
      </c>
    </row>
    <row r="134" spans="1:7" x14ac:dyDescent="0.3">
      <c r="A134" s="178" t="s">
        <v>704</v>
      </c>
      <c r="B134" s="176">
        <v>132</v>
      </c>
      <c r="C134" s="179" t="s">
        <v>40</v>
      </c>
      <c r="D134" s="166"/>
      <c r="E134" s="179" t="s">
        <v>588</v>
      </c>
      <c r="F134" s="176">
        <v>132</v>
      </c>
      <c r="G134" s="179" t="s">
        <v>588</v>
      </c>
    </row>
    <row r="135" spans="1:7" x14ac:dyDescent="0.3">
      <c r="A135" s="178" t="s">
        <v>548</v>
      </c>
      <c r="B135" s="176">
        <v>133</v>
      </c>
      <c r="C135" s="179" t="s">
        <v>548</v>
      </c>
      <c r="D135" s="166"/>
      <c r="E135" s="179" t="s">
        <v>518</v>
      </c>
      <c r="F135" s="176">
        <v>133</v>
      </c>
      <c r="G135" s="179" t="s">
        <v>518</v>
      </c>
    </row>
    <row r="136" spans="1:7" x14ac:dyDescent="0.3">
      <c r="A136" s="178" t="s">
        <v>549</v>
      </c>
      <c r="B136" s="176">
        <v>134</v>
      </c>
      <c r="C136" s="179" t="s">
        <v>549</v>
      </c>
      <c r="D136" s="166"/>
      <c r="E136" s="179" t="s">
        <v>589</v>
      </c>
      <c r="F136" s="176">
        <v>134</v>
      </c>
      <c r="G136" s="179" t="s">
        <v>589</v>
      </c>
    </row>
    <row r="137" spans="1:7" x14ac:dyDescent="0.3">
      <c r="A137" s="178" t="s">
        <v>705</v>
      </c>
      <c r="B137" s="176">
        <v>135</v>
      </c>
      <c r="C137" s="179" t="s">
        <v>808</v>
      </c>
      <c r="D137" s="166"/>
      <c r="E137" s="179" t="s">
        <v>590</v>
      </c>
      <c r="F137" s="176">
        <v>135</v>
      </c>
      <c r="G137" s="179" t="s">
        <v>590</v>
      </c>
    </row>
    <row r="138" spans="1:7" x14ac:dyDescent="0.3">
      <c r="A138" s="178" t="s">
        <v>322</v>
      </c>
      <c r="B138" s="176">
        <v>136</v>
      </c>
      <c r="C138" s="179" t="s">
        <v>322</v>
      </c>
      <c r="D138" s="166"/>
      <c r="E138" s="179" t="s">
        <v>591</v>
      </c>
      <c r="F138" s="176">
        <v>136</v>
      </c>
      <c r="G138" s="179" t="s">
        <v>591</v>
      </c>
    </row>
    <row r="139" spans="1:7" x14ac:dyDescent="0.3">
      <c r="A139" s="178" t="s">
        <v>550</v>
      </c>
      <c r="B139" s="176">
        <v>137</v>
      </c>
      <c r="C139" s="179" t="s">
        <v>550</v>
      </c>
      <c r="D139" s="166"/>
      <c r="E139" s="179" t="s">
        <v>592</v>
      </c>
      <c r="F139" s="176">
        <v>137</v>
      </c>
      <c r="G139" s="179" t="s">
        <v>592</v>
      </c>
    </row>
    <row r="140" spans="1:7" x14ac:dyDescent="0.3">
      <c r="A140" s="178" t="s">
        <v>706</v>
      </c>
      <c r="B140" s="176">
        <v>138</v>
      </c>
      <c r="C140" s="179" t="s">
        <v>40</v>
      </c>
      <c r="D140" s="166"/>
      <c r="E140" s="179" t="s">
        <v>593</v>
      </c>
      <c r="F140" s="176">
        <v>138</v>
      </c>
      <c r="G140" s="179" t="s">
        <v>593</v>
      </c>
    </row>
    <row r="141" spans="1:7" x14ac:dyDescent="0.3">
      <c r="A141" s="178" t="s">
        <v>606</v>
      </c>
      <c r="B141" s="176">
        <v>139</v>
      </c>
      <c r="C141" s="179" t="s">
        <v>606</v>
      </c>
      <c r="D141" s="166"/>
      <c r="E141" s="179" t="s">
        <v>594</v>
      </c>
      <c r="F141" s="176">
        <v>139</v>
      </c>
      <c r="G141" s="179" t="s">
        <v>305</v>
      </c>
    </row>
    <row r="142" spans="1:7" x14ac:dyDescent="0.3">
      <c r="A142" s="178" t="s">
        <v>627</v>
      </c>
      <c r="B142" s="176">
        <v>140</v>
      </c>
      <c r="C142" s="179" t="s">
        <v>627</v>
      </c>
      <c r="D142" s="166"/>
      <c r="E142" s="179" t="s">
        <v>595</v>
      </c>
      <c r="F142" s="176">
        <v>140</v>
      </c>
      <c r="G142" s="179" t="s">
        <v>779</v>
      </c>
    </row>
    <row r="143" spans="1:7" x14ac:dyDescent="0.3">
      <c r="A143" s="178" t="s">
        <v>707</v>
      </c>
      <c r="B143" s="176">
        <v>141</v>
      </c>
      <c r="C143" s="179" t="s">
        <v>40</v>
      </c>
      <c r="D143" s="166"/>
      <c r="E143" s="179" t="s">
        <v>511</v>
      </c>
      <c r="F143" s="176">
        <v>141</v>
      </c>
      <c r="G143" s="179" t="s">
        <v>511</v>
      </c>
    </row>
    <row r="144" spans="1:7" x14ac:dyDescent="0.3">
      <c r="A144" s="178" t="s">
        <v>708</v>
      </c>
      <c r="B144" s="176">
        <v>142</v>
      </c>
      <c r="C144" s="179" t="s">
        <v>40</v>
      </c>
      <c r="D144" s="166"/>
      <c r="E144" s="179" t="s">
        <v>596</v>
      </c>
      <c r="F144" s="176">
        <v>142</v>
      </c>
      <c r="G144" s="179" t="s">
        <v>596</v>
      </c>
    </row>
    <row r="145" spans="1:7" x14ac:dyDescent="0.3">
      <c r="A145" s="178" t="s">
        <v>308</v>
      </c>
      <c r="B145" s="176">
        <v>143</v>
      </c>
      <c r="C145" s="179" t="s">
        <v>308</v>
      </c>
      <c r="D145" s="166"/>
      <c r="E145" s="179" t="s">
        <v>505</v>
      </c>
      <c r="F145" s="176">
        <v>143</v>
      </c>
      <c r="G145" s="179" t="s">
        <v>505</v>
      </c>
    </row>
    <row r="146" spans="1:7" x14ac:dyDescent="0.3">
      <c r="A146" s="187" t="s">
        <v>709</v>
      </c>
      <c r="B146" s="190">
        <v>144</v>
      </c>
      <c r="C146" s="188" t="s">
        <v>310</v>
      </c>
      <c r="D146" s="168"/>
      <c r="E146" s="179" t="s">
        <v>597</v>
      </c>
      <c r="F146" s="176">
        <v>144</v>
      </c>
      <c r="G146" s="179" t="s">
        <v>597</v>
      </c>
    </row>
    <row r="147" spans="1:7" x14ac:dyDescent="0.3">
      <c r="A147" s="178" t="s">
        <v>710</v>
      </c>
      <c r="B147" s="176">
        <v>145</v>
      </c>
      <c r="C147" s="179" t="s">
        <v>40</v>
      </c>
      <c r="E147" s="179" t="s">
        <v>494</v>
      </c>
      <c r="F147" s="176">
        <v>145</v>
      </c>
      <c r="G147" s="179" t="s">
        <v>494</v>
      </c>
    </row>
    <row r="148" spans="1:7" x14ac:dyDescent="0.3">
      <c r="A148" s="178" t="s">
        <v>711</v>
      </c>
      <c r="B148" s="176">
        <v>146</v>
      </c>
      <c r="C148" s="179" t="s">
        <v>40</v>
      </c>
      <c r="D148" s="166"/>
      <c r="E148" s="179" t="s">
        <v>659</v>
      </c>
      <c r="F148" s="176">
        <v>146</v>
      </c>
      <c r="G148" s="179" t="s">
        <v>755</v>
      </c>
    </row>
    <row r="149" spans="1:7" x14ac:dyDescent="0.3">
      <c r="A149" s="178" t="s">
        <v>551</v>
      </c>
      <c r="B149" s="176">
        <v>147</v>
      </c>
      <c r="C149" s="179" t="s">
        <v>551</v>
      </c>
      <c r="D149" s="166"/>
      <c r="E149" s="179" t="s">
        <v>598</v>
      </c>
      <c r="F149" s="176">
        <v>147</v>
      </c>
      <c r="G149" s="179" t="s">
        <v>788</v>
      </c>
    </row>
    <row r="150" spans="1:7" x14ac:dyDescent="0.3">
      <c r="A150" s="178" t="s">
        <v>712</v>
      </c>
      <c r="B150" s="176">
        <v>148</v>
      </c>
      <c r="C150" s="179" t="s">
        <v>551</v>
      </c>
      <c r="D150" s="166"/>
      <c r="E150" s="179" t="s">
        <v>599</v>
      </c>
      <c r="F150" s="176">
        <v>148</v>
      </c>
      <c r="G150" s="179" t="s">
        <v>793</v>
      </c>
    </row>
    <row r="151" spans="1:7" x14ac:dyDescent="0.3">
      <c r="A151" s="178" t="s">
        <v>528</v>
      </c>
      <c r="B151" s="176">
        <v>149</v>
      </c>
      <c r="C151" s="179" t="s">
        <v>528</v>
      </c>
      <c r="D151" s="166"/>
      <c r="E151" s="179" t="s">
        <v>600</v>
      </c>
      <c r="F151" s="176">
        <v>149</v>
      </c>
      <c r="G151" s="179" t="s">
        <v>600</v>
      </c>
    </row>
    <row r="152" spans="1:7" x14ac:dyDescent="0.3">
      <c r="A152" s="178" t="s">
        <v>618</v>
      </c>
      <c r="B152" s="176">
        <v>150</v>
      </c>
      <c r="C152" s="179" t="s">
        <v>618</v>
      </c>
      <c r="D152" s="166"/>
      <c r="E152" s="179" t="s">
        <v>601</v>
      </c>
      <c r="F152" s="176">
        <v>150</v>
      </c>
      <c r="G152" s="179" t="s">
        <v>601</v>
      </c>
    </row>
    <row r="153" spans="1:7" x14ac:dyDescent="0.3">
      <c r="A153" s="178" t="s">
        <v>713</v>
      </c>
      <c r="B153" s="176">
        <v>151</v>
      </c>
      <c r="C153" s="179" t="s">
        <v>40</v>
      </c>
      <c r="D153" s="166"/>
      <c r="E153" s="179" t="s">
        <v>602</v>
      </c>
      <c r="F153" s="176">
        <v>151</v>
      </c>
      <c r="G153" s="179" t="s">
        <v>602</v>
      </c>
    </row>
    <row r="154" spans="1:7" x14ac:dyDescent="0.3">
      <c r="A154" s="178" t="s">
        <v>714</v>
      </c>
      <c r="B154" s="176">
        <v>152</v>
      </c>
      <c r="C154" s="179" t="s">
        <v>512</v>
      </c>
      <c r="D154" s="166"/>
      <c r="E154" s="179" t="s">
        <v>603</v>
      </c>
      <c r="F154" s="176">
        <v>152</v>
      </c>
      <c r="G154" s="179" t="s">
        <v>603</v>
      </c>
    </row>
    <row r="155" spans="1:7" x14ac:dyDescent="0.3">
      <c r="A155" s="178" t="s">
        <v>715</v>
      </c>
      <c r="B155" s="176">
        <v>153</v>
      </c>
      <c r="C155" s="179" t="s">
        <v>40</v>
      </c>
      <c r="D155" s="166"/>
      <c r="E155" s="179" t="s">
        <v>604</v>
      </c>
      <c r="F155" s="176">
        <v>153</v>
      </c>
      <c r="G155" s="179" t="s">
        <v>604</v>
      </c>
    </row>
    <row r="156" spans="1:7" x14ac:dyDescent="0.3">
      <c r="A156" s="178" t="s">
        <v>716</v>
      </c>
      <c r="B156" s="176">
        <v>154</v>
      </c>
      <c r="C156" s="179" t="s">
        <v>40</v>
      </c>
      <c r="D156" s="166"/>
      <c r="E156" s="179" t="s">
        <v>321</v>
      </c>
      <c r="F156" s="176">
        <v>154</v>
      </c>
      <c r="G156" s="179" t="s">
        <v>321</v>
      </c>
    </row>
    <row r="157" spans="1:7" x14ac:dyDescent="0.3">
      <c r="A157" s="178" t="s">
        <v>607</v>
      </c>
      <c r="B157" s="176">
        <v>155</v>
      </c>
      <c r="C157" s="179" t="s">
        <v>607</v>
      </c>
      <c r="D157" s="166"/>
      <c r="E157" s="179" t="s">
        <v>506</v>
      </c>
      <c r="F157" s="176">
        <v>155</v>
      </c>
      <c r="G157" s="179" t="s">
        <v>506</v>
      </c>
    </row>
    <row r="158" spans="1:7" x14ac:dyDescent="0.3">
      <c r="A158" s="178" t="s">
        <v>626</v>
      </c>
      <c r="B158" s="176">
        <v>156</v>
      </c>
      <c r="C158" s="179" t="s">
        <v>626</v>
      </c>
      <c r="D158" s="166"/>
      <c r="E158" s="179" t="s">
        <v>605</v>
      </c>
      <c r="F158" s="176">
        <v>156</v>
      </c>
      <c r="G158" s="179" t="s">
        <v>605</v>
      </c>
    </row>
    <row r="159" spans="1:7" x14ac:dyDescent="0.3">
      <c r="A159" s="178" t="s">
        <v>305</v>
      </c>
      <c r="B159" s="176">
        <v>157</v>
      </c>
      <c r="C159" s="179" t="s">
        <v>812</v>
      </c>
      <c r="D159" s="166"/>
      <c r="E159" s="179" t="s">
        <v>499</v>
      </c>
      <c r="F159" s="176">
        <v>157</v>
      </c>
      <c r="G159" s="179" t="s">
        <v>813</v>
      </c>
    </row>
    <row r="160" spans="1:7" x14ac:dyDescent="0.3">
      <c r="A160" s="178" t="s">
        <v>586</v>
      </c>
      <c r="B160" s="176">
        <v>158</v>
      </c>
      <c r="C160" s="179" t="s">
        <v>814</v>
      </c>
      <c r="D160" s="166"/>
      <c r="E160" s="179" t="s">
        <v>606</v>
      </c>
      <c r="F160" s="176">
        <v>158</v>
      </c>
      <c r="G160" s="179" t="s">
        <v>606</v>
      </c>
    </row>
    <row r="161" spans="1:7" x14ac:dyDescent="0.3">
      <c r="A161" s="178" t="s">
        <v>498</v>
      </c>
      <c r="B161" s="176">
        <v>159</v>
      </c>
      <c r="C161" s="179" t="s">
        <v>498</v>
      </c>
      <c r="D161" s="166"/>
      <c r="E161" s="179" t="s">
        <v>322</v>
      </c>
      <c r="F161" s="176">
        <v>159</v>
      </c>
      <c r="G161" s="179" t="s">
        <v>322</v>
      </c>
    </row>
    <row r="162" spans="1:7" x14ac:dyDescent="0.3">
      <c r="A162" s="178" t="s">
        <v>585</v>
      </c>
      <c r="B162" s="176">
        <v>160</v>
      </c>
      <c r="C162" s="179" t="s">
        <v>585</v>
      </c>
      <c r="D162" s="166"/>
      <c r="E162" s="179" t="s">
        <v>500</v>
      </c>
      <c r="F162" s="176">
        <v>160</v>
      </c>
      <c r="G162" s="179" t="s">
        <v>500</v>
      </c>
    </row>
    <row r="163" spans="1:7" x14ac:dyDescent="0.3">
      <c r="A163" s="178" t="s">
        <v>500</v>
      </c>
      <c r="B163" s="176">
        <v>161</v>
      </c>
      <c r="C163" s="179" t="s">
        <v>500</v>
      </c>
      <c r="D163" s="166"/>
      <c r="E163" s="179" t="s">
        <v>512</v>
      </c>
      <c r="F163" s="176">
        <v>161</v>
      </c>
      <c r="G163" s="179" t="s">
        <v>512</v>
      </c>
    </row>
    <row r="164" spans="1:7" x14ac:dyDescent="0.3">
      <c r="A164" s="178" t="s">
        <v>717</v>
      </c>
      <c r="B164" s="176">
        <v>162</v>
      </c>
      <c r="C164" s="179" t="s">
        <v>321</v>
      </c>
      <c r="D164" s="166"/>
      <c r="E164" s="179" t="s">
        <v>607</v>
      </c>
      <c r="F164" s="176">
        <v>162</v>
      </c>
      <c r="G164" s="179" t="s">
        <v>607</v>
      </c>
    </row>
    <row r="165" spans="1:7" x14ac:dyDescent="0.3">
      <c r="A165" s="178" t="s">
        <v>584</v>
      </c>
      <c r="B165" s="176">
        <v>163</v>
      </c>
      <c r="C165" s="179" t="s">
        <v>584</v>
      </c>
      <c r="D165" s="166"/>
      <c r="E165" s="179" t="s">
        <v>608</v>
      </c>
      <c r="F165" s="176">
        <v>163</v>
      </c>
      <c r="G165" s="179" t="s">
        <v>608</v>
      </c>
    </row>
    <row r="166" spans="1:7" x14ac:dyDescent="0.3">
      <c r="A166" s="178" t="s">
        <v>512</v>
      </c>
      <c r="B166" s="176">
        <v>164</v>
      </c>
      <c r="C166" s="179" t="s">
        <v>512</v>
      </c>
      <c r="D166" s="166"/>
      <c r="E166" s="179" t="s">
        <v>519</v>
      </c>
      <c r="F166" s="176">
        <v>164</v>
      </c>
      <c r="G166" s="179" t="s">
        <v>519</v>
      </c>
    </row>
    <row r="167" spans="1:7" x14ac:dyDescent="0.3">
      <c r="A167" s="178" t="s">
        <v>619</v>
      </c>
      <c r="B167" s="176">
        <v>165</v>
      </c>
      <c r="C167" s="179" t="s">
        <v>619</v>
      </c>
      <c r="D167" s="166"/>
      <c r="E167" s="179" t="s">
        <v>609</v>
      </c>
      <c r="F167" s="176">
        <v>165</v>
      </c>
      <c r="G167" s="179" t="s">
        <v>609</v>
      </c>
    </row>
    <row r="168" spans="1:7" x14ac:dyDescent="0.3">
      <c r="A168" s="178" t="s">
        <v>304</v>
      </c>
      <c r="B168" s="176">
        <v>166</v>
      </c>
      <c r="C168" s="179" t="s">
        <v>304</v>
      </c>
      <c r="D168" s="166"/>
      <c r="E168" s="179" t="s">
        <v>520</v>
      </c>
      <c r="F168" s="176">
        <v>166</v>
      </c>
      <c r="G168" s="179" t="s">
        <v>520</v>
      </c>
    </row>
    <row r="169" spans="1:7" x14ac:dyDescent="0.3">
      <c r="A169" s="178" t="s">
        <v>718</v>
      </c>
      <c r="B169" s="176">
        <v>167</v>
      </c>
      <c r="C169" s="179" t="s">
        <v>321</v>
      </c>
      <c r="D169" s="166"/>
      <c r="E169" s="179" t="s">
        <v>521</v>
      </c>
      <c r="F169" s="176">
        <v>167</v>
      </c>
      <c r="G169" s="179" t="s">
        <v>521</v>
      </c>
    </row>
    <row r="170" spans="1:7" x14ac:dyDescent="0.3">
      <c r="A170" s="178" t="s">
        <v>504</v>
      </c>
      <c r="B170" s="176">
        <v>168</v>
      </c>
      <c r="C170" s="179" t="s">
        <v>504</v>
      </c>
      <c r="D170" s="166"/>
      <c r="E170" s="179" t="s">
        <v>522</v>
      </c>
      <c r="F170" s="176">
        <v>168</v>
      </c>
      <c r="G170" s="179" t="s">
        <v>522</v>
      </c>
    </row>
    <row r="171" spans="1:7" x14ac:dyDescent="0.3">
      <c r="A171" s="178" t="s">
        <v>719</v>
      </c>
      <c r="B171" s="176">
        <v>169</v>
      </c>
      <c r="C171" s="179" t="s">
        <v>808</v>
      </c>
      <c r="D171" s="165"/>
      <c r="E171" s="179" t="s">
        <v>507</v>
      </c>
      <c r="F171" s="176">
        <v>169</v>
      </c>
      <c r="G171" s="179" t="s">
        <v>507</v>
      </c>
    </row>
    <row r="172" spans="1:7" x14ac:dyDescent="0.3">
      <c r="A172" s="178" t="s">
        <v>553</v>
      </c>
      <c r="B172" s="176">
        <v>170</v>
      </c>
      <c r="C172" s="179" t="s">
        <v>553</v>
      </c>
      <c r="D172" s="166"/>
      <c r="E172" s="179" t="s">
        <v>495</v>
      </c>
      <c r="F172" s="176">
        <v>170</v>
      </c>
      <c r="G172" s="179" t="s">
        <v>495</v>
      </c>
    </row>
    <row r="173" spans="1:7" x14ac:dyDescent="0.3">
      <c r="A173" s="178" t="s">
        <v>720</v>
      </c>
      <c r="B173" s="176">
        <v>171</v>
      </c>
      <c r="C173" s="179" t="s">
        <v>40</v>
      </c>
      <c r="D173" s="166"/>
      <c r="E173" s="179" t="s">
        <v>610</v>
      </c>
      <c r="F173" s="176">
        <v>171</v>
      </c>
      <c r="G173" s="179" t="s">
        <v>815</v>
      </c>
    </row>
    <row r="174" spans="1:7" x14ac:dyDescent="0.3">
      <c r="A174" s="178" t="s">
        <v>583</v>
      </c>
      <c r="B174" s="176">
        <v>172</v>
      </c>
      <c r="C174" s="179" t="s">
        <v>583</v>
      </c>
      <c r="D174" s="166"/>
      <c r="E174" s="179" t="s">
        <v>611</v>
      </c>
      <c r="F174" s="176">
        <v>172</v>
      </c>
      <c r="G174" s="179" t="s">
        <v>611</v>
      </c>
    </row>
    <row r="175" spans="1:7" x14ac:dyDescent="0.3">
      <c r="A175" s="178" t="s">
        <v>721</v>
      </c>
      <c r="B175" s="176">
        <v>173</v>
      </c>
      <c r="C175" s="179" t="s">
        <v>808</v>
      </c>
      <c r="D175" s="166"/>
      <c r="E175" s="179" t="s">
        <v>612</v>
      </c>
      <c r="F175" s="176">
        <v>173</v>
      </c>
      <c r="G175" s="179" t="s">
        <v>612</v>
      </c>
    </row>
    <row r="176" spans="1:7" x14ac:dyDescent="0.3">
      <c r="A176" s="178" t="s">
        <v>587</v>
      </c>
      <c r="B176" s="176">
        <v>174</v>
      </c>
      <c r="C176" s="179" t="s">
        <v>587</v>
      </c>
      <c r="D176" s="166"/>
      <c r="E176" s="179" t="s">
        <v>307</v>
      </c>
      <c r="F176" s="176">
        <v>174</v>
      </c>
      <c r="G176" s="179" t="s">
        <v>307</v>
      </c>
    </row>
    <row r="177" spans="1:7" x14ac:dyDescent="0.3">
      <c r="A177" s="178" t="s">
        <v>722</v>
      </c>
      <c r="B177" s="176">
        <v>175</v>
      </c>
      <c r="C177" s="179" t="s">
        <v>808</v>
      </c>
      <c r="D177" s="166"/>
      <c r="E177" s="179" t="s">
        <v>613</v>
      </c>
      <c r="F177" s="176">
        <v>175</v>
      </c>
      <c r="G177" s="179" t="s">
        <v>816</v>
      </c>
    </row>
    <row r="178" spans="1:7" x14ac:dyDescent="0.3">
      <c r="A178" s="178" t="s">
        <v>588</v>
      </c>
      <c r="B178" s="176">
        <v>176</v>
      </c>
      <c r="C178" s="179" t="s">
        <v>588</v>
      </c>
      <c r="D178" s="166"/>
      <c r="E178" s="179" t="s">
        <v>614</v>
      </c>
      <c r="F178" s="176">
        <v>176</v>
      </c>
      <c r="G178" s="179" t="s">
        <v>614</v>
      </c>
    </row>
    <row r="179" spans="1:7" x14ac:dyDescent="0.3">
      <c r="A179" s="178" t="s">
        <v>723</v>
      </c>
      <c r="B179" s="176">
        <v>177</v>
      </c>
      <c r="C179" s="179" t="s">
        <v>564</v>
      </c>
      <c r="D179" s="166"/>
      <c r="E179" s="179" t="s">
        <v>615</v>
      </c>
      <c r="F179" s="176">
        <v>177</v>
      </c>
      <c r="G179" s="179" t="s">
        <v>615</v>
      </c>
    </row>
    <row r="180" spans="1:7" x14ac:dyDescent="0.3">
      <c r="A180" s="178" t="s">
        <v>555</v>
      </c>
      <c r="B180" s="176">
        <v>178</v>
      </c>
      <c r="C180" s="179" t="s">
        <v>555</v>
      </c>
      <c r="D180" s="166"/>
      <c r="E180" s="179" t="s">
        <v>616</v>
      </c>
      <c r="F180" s="176">
        <v>178</v>
      </c>
      <c r="G180" s="179" t="s">
        <v>817</v>
      </c>
    </row>
    <row r="181" spans="1:7" x14ac:dyDescent="0.3">
      <c r="A181" s="178" t="s">
        <v>554</v>
      </c>
      <c r="B181" s="176">
        <v>179</v>
      </c>
      <c r="C181" s="179" t="s">
        <v>554</v>
      </c>
      <c r="D181" s="166"/>
      <c r="E181" s="179" t="s">
        <v>617</v>
      </c>
      <c r="F181" s="176">
        <v>179</v>
      </c>
      <c r="G181" s="179" t="s">
        <v>617</v>
      </c>
    </row>
    <row r="182" spans="1:7" x14ac:dyDescent="0.3">
      <c r="A182" s="178" t="s">
        <v>724</v>
      </c>
      <c r="B182" s="176">
        <v>180</v>
      </c>
      <c r="C182" s="179" t="s">
        <v>40</v>
      </c>
      <c r="D182" s="166"/>
      <c r="E182" s="179" t="s">
        <v>308</v>
      </c>
      <c r="F182" s="176">
        <v>180</v>
      </c>
      <c r="G182" s="179" t="s">
        <v>308</v>
      </c>
    </row>
    <row r="183" spans="1:7" x14ac:dyDescent="0.3">
      <c r="A183" s="178" t="s">
        <v>725</v>
      </c>
      <c r="B183" s="176">
        <v>181</v>
      </c>
      <c r="C183" s="179" t="s">
        <v>808</v>
      </c>
      <c r="D183" s="166"/>
      <c r="E183" s="179" t="s">
        <v>618</v>
      </c>
      <c r="F183" s="176">
        <v>181</v>
      </c>
      <c r="G183" s="179" t="s">
        <v>618</v>
      </c>
    </row>
    <row r="184" spans="1:7" x14ac:dyDescent="0.3">
      <c r="A184" s="178" t="s">
        <v>608</v>
      </c>
      <c r="B184" s="176">
        <v>182</v>
      </c>
      <c r="C184" s="179" t="s">
        <v>608</v>
      </c>
      <c r="D184" s="166"/>
      <c r="E184" s="179" t="s">
        <v>619</v>
      </c>
      <c r="F184" s="176">
        <v>182</v>
      </c>
      <c r="G184" s="179" t="s">
        <v>619</v>
      </c>
    </row>
    <row r="185" spans="1:7" x14ac:dyDescent="0.3">
      <c r="A185" s="178" t="s">
        <v>726</v>
      </c>
      <c r="B185" s="176">
        <v>183</v>
      </c>
      <c r="C185" s="179" t="s">
        <v>40</v>
      </c>
      <c r="D185" s="166"/>
      <c r="E185" s="179" t="s">
        <v>620</v>
      </c>
      <c r="F185" s="176">
        <v>183</v>
      </c>
      <c r="G185" s="179" t="s">
        <v>620</v>
      </c>
    </row>
    <row r="186" spans="1:7" x14ac:dyDescent="0.3">
      <c r="A186" s="178" t="s">
        <v>727</v>
      </c>
      <c r="B186" s="176">
        <v>184</v>
      </c>
      <c r="C186" s="179" t="s">
        <v>610</v>
      </c>
      <c r="D186" s="166"/>
      <c r="E186" s="179" t="s">
        <v>621</v>
      </c>
      <c r="F186" s="176">
        <v>184</v>
      </c>
      <c r="G186" s="179" t="s">
        <v>621</v>
      </c>
    </row>
    <row r="187" spans="1:7" x14ac:dyDescent="0.3">
      <c r="A187" s="178" t="s">
        <v>728</v>
      </c>
      <c r="B187" s="176">
        <v>185</v>
      </c>
      <c r="C187" s="179" t="s">
        <v>557</v>
      </c>
      <c r="D187" s="166"/>
      <c r="E187" s="179" t="s">
        <v>523</v>
      </c>
      <c r="F187" s="176">
        <v>185</v>
      </c>
      <c r="G187" s="179" t="s">
        <v>523</v>
      </c>
    </row>
    <row r="188" spans="1:7" x14ac:dyDescent="0.3">
      <c r="A188" s="178" t="s">
        <v>556</v>
      </c>
      <c r="B188" s="176">
        <v>186</v>
      </c>
      <c r="C188" s="179" t="s">
        <v>556</v>
      </c>
      <c r="D188" s="166"/>
      <c r="E188" s="179" t="s">
        <v>501</v>
      </c>
      <c r="F188" s="176">
        <v>186</v>
      </c>
      <c r="G188" s="179" t="s">
        <v>501</v>
      </c>
    </row>
    <row r="189" spans="1:7" x14ac:dyDescent="0.3">
      <c r="A189" s="178" t="s">
        <v>518</v>
      </c>
      <c r="B189" s="176">
        <v>187</v>
      </c>
      <c r="C189" s="179" t="s">
        <v>818</v>
      </c>
      <c r="D189" s="166"/>
      <c r="E189" s="179" t="s">
        <v>622</v>
      </c>
      <c r="F189" s="176">
        <v>187</v>
      </c>
      <c r="G189" s="179" t="s">
        <v>703</v>
      </c>
    </row>
    <row r="190" spans="1:7" x14ac:dyDescent="0.3">
      <c r="A190" s="178" t="s">
        <v>729</v>
      </c>
      <c r="B190" s="176">
        <v>188</v>
      </c>
      <c r="C190" s="179" t="s">
        <v>40</v>
      </c>
      <c r="D190" s="166"/>
      <c r="E190" s="179" t="s">
        <v>623</v>
      </c>
      <c r="F190" s="176">
        <v>188</v>
      </c>
      <c r="G190" s="179" t="s">
        <v>623</v>
      </c>
    </row>
    <row r="191" spans="1:7" x14ac:dyDescent="0.3">
      <c r="A191" s="178" t="s">
        <v>560</v>
      </c>
      <c r="B191" s="176">
        <v>189</v>
      </c>
      <c r="C191" s="179" t="s">
        <v>560</v>
      </c>
      <c r="D191" s="166"/>
      <c r="E191" s="179" t="s">
        <v>502</v>
      </c>
      <c r="F191" s="176">
        <v>189</v>
      </c>
      <c r="G191" s="179" t="s">
        <v>819</v>
      </c>
    </row>
    <row r="192" spans="1:7" x14ac:dyDescent="0.3">
      <c r="A192" s="178" t="s">
        <v>730</v>
      </c>
      <c r="B192" s="176">
        <v>190</v>
      </c>
      <c r="C192" s="179" t="s">
        <v>40</v>
      </c>
      <c r="D192" s="166"/>
      <c r="E192" s="179" t="s">
        <v>624</v>
      </c>
      <c r="F192" s="176">
        <v>190</v>
      </c>
      <c r="G192" s="179" t="s">
        <v>756</v>
      </c>
    </row>
    <row r="193" spans="1:7" x14ac:dyDescent="0.3">
      <c r="A193" s="178" t="s">
        <v>731</v>
      </c>
      <c r="B193" s="176">
        <v>191</v>
      </c>
      <c r="C193" s="179" t="s">
        <v>40</v>
      </c>
      <c r="D193" s="166"/>
      <c r="E193" s="179" t="s">
        <v>309</v>
      </c>
      <c r="F193" s="176">
        <v>191</v>
      </c>
      <c r="G193" s="179" t="s">
        <v>309</v>
      </c>
    </row>
    <row r="194" spans="1:7" x14ac:dyDescent="0.3">
      <c r="A194" s="178" t="s">
        <v>732</v>
      </c>
      <c r="B194" s="176">
        <v>192</v>
      </c>
      <c r="C194" s="179" t="s">
        <v>40</v>
      </c>
      <c r="D194" s="166"/>
      <c r="E194" s="179" t="s">
        <v>625</v>
      </c>
      <c r="F194" s="176">
        <v>192</v>
      </c>
      <c r="G194" s="179" t="s">
        <v>625</v>
      </c>
    </row>
    <row r="195" spans="1:7" x14ac:dyDescent="0.3">
      <c r="A195" s="178" t="s">
        <v>559</v>
      </c>
      <c r="B195" s="176">
        <v>193</v>
      </c>
      <c r="C195" s="179" t="s">
        <v>559</v>
      </c>
      <c r="D195" s="166"/>
      <c r="E195" s="179" t="s">
        <v>626</v>
      </c>
      <c r="F195" s="176">
        <v>193</v>
      </c>
      <c r="G195" s="179" t="s">
        <v>626</v>
      </c>
    </row>
    <row r="196" spans="1:7" x14ac:dyDescent="0.3">
      <c r="A196" s="178" t="s">
        <v>733</v>
      </c>
      <c r="B196" s="176">
        <v>194</v>
      </c>
      <c r="C196" s="179" t="s">
        <v>40</v>
      </c>
      <c r="D196" s="166"/>
      <c r="E196" s="179" t="s">
        <v>627</v>
      </c>
      <c r="F196" s="176">
        <v>194</v>
      </c>
      <c r="G196" s="179" t="s">
        <v>627</v>
      </c>
    </row>
    <row r="197" spans="1:7" x14ac:dyDescent="0.3">
      <c r="A197" s="178" t="s">
        <v>734</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735</v>
      </c>
      <c r="B199" s="176">
        <v>197</v>
      </c>
      <c r="C199" s="179" t="s">
        <v>40</v>
      </c>
      <c r="D199" s="166"/>
      <c r="E199" s="180" t="s">
        <v>312</v>
      </c>
      <c r="F199" s="176">
        <v>197</v>
      </c>
      <c r="G199" s="179" t="s">
        <v>470</v>
      </c>
    </row>
    <row r="200" spans="1:7" x14ac:dyDescent="0.3">
      <c r="A200" s="178" t="s">
        <v>589</v>
      </c>
      <c r="B200" s="176">
        <v>198</v>
      </c>
      <c r="C200" s="179" t="s">
        <v>589</v>
      </c>
      <c r="D200" s="166"/>
      <c r="E200" s="180" t="s">
        <v>464</v>
      </c>
      <c r="F200" s="176">
        <v>198</v>
      </c>
      <c r="G200" s="179" t="s">
        <v>470</v>
      </c>
    </row>
    <row r="201" spans="1:7" x14ac:dyDescent="0.3">
      <c r="A201" s="178" t="s">
        <v>736</v>
      </c>
      <c r="B201" s="176">
        <v>199</v>
      </c>
      <c r="C201" s="179" t="s">
        <v>610</v>
      </c>
      <c r="D201" s="166"/>
      <c r="E201" s="180" t="s">
        <v>465</v>
      </c>
      <c r="F201" s="176">
        <v>199</v>
      </c>
      <c r="G201" s="179" t="s">
        <v>470</v>
      </c>
    </row>
    <row r="202" spans="1:7" x14ac:dyDescent="0.3">
      <c r="A202" s="178" t="s">
        <v>737</v>
      </c>
      <c r="B202" s="176">
        <v>200</v>
      </c>
      <c r="C202" s="179" t="s">
        <v>40</v>
      </c>
      <c r="D202" s="166"/>
      <c r="E202" s="180" t="s">
        <v>466</v>
      </c>
      <c r="F202" s="176">
        <v>200</v>
      </c>
      <c r="G202" s="179" t="s">
        <v>470</v>
      </c>
    </row>
    <row r="203" spans="1:7" x14ac:dyDescent="0.3">
      <c r="A203" s="178" t="s">
        <v>738</v>
      </c>
      <c r="B203" s="176">
        <v>201</v>
      </c>
      <c r="C203" s="179" t="s">
        <v>558</v>
      </c>
      <c r="D203" s="166"/>
      <c r="E203" s="180" t="s">
        <v>326</v>
      </c>
      <c r="F203" s="176">
        <v>201</v>
      </c>
      <c r="G203" s="179" t="s">
        <v>470</v>
      </c>
    </row>
    <row r="204" spans="1:7" x14ac:dyDescent="0.3">
      <c r="A204" s="178" t="s">
        <v>739</v>
      </c>
      <c r="B204" s="176">
        <v>202</v>
      </c>
      <c r="C204" s="179" t="s">
        <v>40</v>
      </c>
      <c r="D204" s="166"/>
      <c r="E204" s="180" t="s">
        <v>313</v>
      </c>
      <c r="F204" s="176">
        <v>202</v>
      </c>
      <c r="G204" s="179" t="s">
        <v>470</v>
      </c>
    </row>
    <row r="205" spans="1:7" x14ac:dyDescent="0.3">
      <c r="A205" s="178" t="s">
        <v>740</v>
      </c>
      <c r="B205" s="176">
        <v>203</v>
      </c>
      <c r="C205" s="179" t="s">
        <v>579</v>
      </c>
      <c r="D205" s="166"/>
      <c r="E205" s="180" t="s">
        <v>628</v>
      </c>
      <c r="F205" s="176">
        <v>203</v>
      </c>
      <c r="G205" s="179" t="s">
        <v>470</v>
      </c>
    </row>
    <row r="206" spans="1:7" x14ac:dyDescent="0.3">
      <c r="A206" s="178" t="s">
        <v>741</v>
      </c>
      <c r="B206" s="176">
        <v>204</v>
      </c>
      <c r="C206" s="179" t="s">
        <v>565</v>
      </c>
      <c r="D206" s="166"/>
      <c r="E206" s="180" t="s">
        <v>325</v>
      </c>
      <c r="F206" s="176">
        <v>204</v>
      </c>
      <c r="G206" s="179" t="s">
        <v>470</v>
      </c>
    </row>
    <row r="207" spans="1:7" x14ac:dyDescent="0.3">
      <c r="A207" s="178" t="s">
        <v>742</v>
      </c>
      <c r="B207" s="176">
        <v>205</v>
      </c>
      <c r="C207" s="179" t="s">
        <v>40</v>
      </c>
      <c r="D207" s="166"/>
      <c r="E207" s="180" t="s">
        <v>314</v>
      </c>
      <c r="F207" s="176">
        <v>205</v>
      </c>
      <c r="G207" s="179" t="s">
        <v>470</v>
      </c>
    </row>
    <row r="208" spans="1:7" x14ac:dyDescent="0.3">
      <c r="A208" s="178" t="s">
        <v>590</v>
      </c>
      <c r="B208" s="176">
        <v>206</v>
      </c>
      <c r="C208" s="179" t="s">
        <v>590</v>
      </c>
      <c r="D208" s="166"/>
      <c r="E208" s="180" t="s">
        <v>629</v>
      </c>
      <c r="F208" s="176">
        <v>206</v>
      </c>
      <c r="G208" s="179" t="s">
        <v>470</v>
      </c>
    </row>
    <row r="209" spans="1:7" x14ac:dyDescent="0.3">
      <c r="A209" s="178" t="s">
        <v>519</v>
      </c>
      <c r="B209" s="176">
        <v>207</v>
      </c>
      <c r="C209" s="179" t="s">
        <v>519</v>
      </c>
      <c r="D209" s="166"/>
      <c r="E209" s="180" t="s">
        <v>469</v>
      </c>
      <c r="F209" s="176">
        <v>207</v>
      </c>
      <c r="G209" s="179" t="s">
        <v>470</v>
      </c>
    </row>
    <row r="210" spans="1:7" x14ac:dyDescent="0.3">
      <c r="A210" s="178" t="s">
        <v>743</v>
      </c>
      <c r="B210" s="176">
        <v>208</v>
      </c>
      <c r="C210" s="179" t="s">
        <v>40</v>
      </c>
      <c r="D210" s="166"/>
      <c r="E210" s="179" t="s">
        <v>40</v>
      </c>
      <c r="F210" s="176">
        <v>208</v>
      </c>
      <c r="G210" s="179" t="s">
        <v>820</v>
      </c>
    </row>
    <row r="211" spans="1:7" x14ac:dyDescent="0.3">
      <c r="A211" s="178" t="s">
        <v>620</v>
      </c>
      <c r="B211" s="176">
        <v>209</v>
      </c>
      <c r="C211" s="179" t="s">
        <v>620</v>
      </c>
      <c r="D211" s="166"/>
    </row>
    <row r="212" spans="1:7" x14ac:dyDescent="0.3">
      <c r="A212" s="178" t="s">
        <v>515</v>
      </c>
      <c r="B212" s="176">
        <v>210</v>
      </c>
      <c r="C212" s="179" t="s">
        <v>515</v>
      </c>
      <c r="D212" s="166"/>
    </row>
    <row r="213" spans="1:7" x14ac:dyDescent="0.3">
      <c r="A213" s="178" t="s">
        <v>561</v>
      </c>
      <c r="B213" s="176">
        <v>211</v>
      </c>
      <c r="C213" s="179" t="s">
        <v>561</v>
      </c>
      <c r="D213" s="166"/>
    </row>
    <row r="214" spans="1:7" x14ac:dyDescent="0.3">
      <c r="A214" s="178" t="s">
        <v>516</v>
      </c>
      <c r="B214" s="176">
        <v>212</v>
      </c>
      <c r="C214" s="179" t="s">
        <v>516</v>
      </c>
      <c r="D214" s="166"/>
    </row>
    <row r="215" spans="1:7" x14ac:dyDescent="0.3">
      <c r="A215" s="178" t="s">
        <v>744</v>
      </c>
      <c r="B215" s="176">
        <v>213</v>
      </c>
      <c r="C215" s="179" t="s">
        <v>40</v>
      </c>
      <c r="D215" s="166"/>
    </row>
    <row r="216" spans="1:7" x14ac:dyDescent="0.3">
      <c r="A216" s="178" t="s">
        <v>745</v>
      </c>
      <c r="B216" s="176">
        <v>214</v>
      </c>
      <c r="C216" s="179" t="s">
        <v>40</v>
      </c>
      <c r="D216" s="166"/>
    </row>
    <row r="217" spans="1:7" x14ac:dyDescent="0.3">
      <c r="A217" s="178" t="s">
        <v>746</v>
      </c>
      <c r="B217" s="176">
        <v>215</v>
      </c>
      <c r="C217" s="179" t="s">
        <v>306</v>
      </c>
      <c r="D217" s="166"/>
    </row>
    <row r="218" spans="1:7" x14ac:dyDescent="0.3">
      <c r="A218" s="178" t="s">
        <v>747</v>
      </c>
      <c r="B218" s="176">
        <v>216</v>
      </c>
      <c r="C218" s="179" t="s">
        <v>500</v>
      </c>
      <c r="D218" s="166"/>
    </row>
    <row r="219" spans="1:7" x14ac:dyDescent="0.3">
      <c r="A219" s="178" t="s">
        <v>748</v>
      </c>
      <c r="B219" s="176">
        <v>217</v>
      </c>
      <c r="C219" s="179" t="s">
        <v>40</v>
      </c>
      <c r="D219" s="166"/>
    </row>
    <row r="220" spans="1:7" x14ac:dyDescent="0.3">
      <c r="A220" s="178" t="s">
        <v>609</v>
      </c>
      <c r="B220" s="176">
        <v>218</v>
      </c>
      <c r="C220" s="179" t="s">
        <v>609</v>
      </c>
      <c r="D220" s="166"/>
    </row>
    <row r="221" spans="1:7" x14ac:dyDescent="0.3">
      <c r="A221" s="178" t="s">
        <v>749</v>
      </c>
      <c r="B221" s="176">
        <v>219</v>
      </c>
      <c r="C221" s="179" t="s">
        <v>40</v>
      </c>
      <c r="D221" s="166"/>
    </row>
    <row r="222" spans="1:7" x14ac:dyDescent="0.3">
      <c r="A222" s="178" t="s">
        <v>591</v>
      </c>
      <c r="B222" s="176">
        <v>220</v>
      </c>
      <c r="C222" s="179" t="s">
        <v>591</v>
      </c>
      <c r="D222" s="166"/>
    </row>
    <row r="223" spans="1:7" x14ac:dyDescent="0.3">
      <c r="A223" s="178" t="s">
        <v>592</v>
      </c>
      <c r="B223" s="176">
        <v>221</v>
      </c>
      <c r="C223" s="179" t="s">
        <v>592</v>
      </c>
      <c r="D223" s="166"/>
    </row>
    <row r="224" spans="1:7" x14ac:dyDescent="0.3">
      <c r="A224" s="178" t="s">
        <v>750</v>
      </c>
      <c r="B224" s="176">
        <v>222</v>
      </c>
      <c r="C224" s="179" t="s">
        <v>40</v>
      </c>
      <c r="D224" s="166"/>
    </row>
    <row r="225" spans="1:4" x14ac:dyDescent="0.3">
      <c r="A225" s="178" t="s">
        <v>529</v>
      </c>
      <c r="B225" s="176">
        <v>223</v>
      </c>
      <c r="C225" s="179" t="s">
        <v>821</v>
      </c>
      <c r="D225" s="166"/>
    </row>
    <row r="226" spans="1:4" x14ac:dyDescent="0.3">
      <c r="A226" s="178" t="s">
        <v>751</v>
      </c>
      <c r="B226" s="176">
        <v>224</v>
      </c>
      <c r="C226" s="179" t="s">
        <v>40</v>
      </c>
      <c r="D226" s="166"/>
    </row>
    <row r="227" spans="1:4" x14ac:dyDescent="0.3">
      <c r="A227" s="178" t="s">
        <v>530</v>
      </c>
      <c r="B227" s="176">
        <v>225</v>
      </c>
      <c r="C227" s="179" t="s">
        <v>530</v>
      </c>
      <c r="D227" s="166"/>
    </row>
    <row r="228" spans="1:4" x14ac:dyDescent="0.3">
      <c r="A228" s="178" t="s">
        <v>510</v>
      </c>
      <c r="B228" s="176">
        <v>226</v>
      </c>
      <c r="C228" s="179" t="s">
        <v>510</v>
      </c>
      <c r="D228" s="166"/>
    </row>
    <row r="229" spans="1:4" x14ac:dyDescent="0.3">
      <c r="A229" s="178" t="s">
        <v>523</v>
      </c>
      <c r="B229" s="176">
        <v>227</v>
      </c>
      <c r="C229" s="179" t="s">
        <v>523</v>
      </c>
      <c r="D229" s="166"/>
    </row>
    <row r="230" spans="1:4" x14ac:dyDescent="0.3">
      <c r="A230" s="178" t="s">
        <v>752</v>
      </c>
      <c r="B230" s="176">
        <v>228</v>
      </c>
      <c r="C230" s="179" t="s">
        <v>40</v>
      </c>
      <c r="D230" s="166"/>
    </row>
    <row r="231" spans="1:4" x14ac:dyDescent="0.3">
      <c r="A231" s="178" t="s">
        <v>520</v>
      </c>
      <c r="B231" s="176">
        <v>229</v>
      </c>
      <c r="C231" s="179" t="s">
        <v>520</v>
      </c>
      <c r="D231" s="166"/>
    </row>
    <row r="232" spans="1:4" x14ac:dyDescent="0.3">
      <c r="A232" s="178" t="s">
        <v>621</v>
      </c>
      <c r="B232" s="176">
        <v>230</v>
      </c>
      <c r="C232" s="179" t="s">
        <v>621</v>
      </c>
      <c r="D232" s="166"/>
    </row>
    <row r="233" spans="1:4" x14ac:dyDescent="0.3">
      <c r="A233" s="178" t="s">
        <v>501</v>
      </c>
      <c r="B233" s="176">
        <v>231</v>
      </c>
      <c r="C233" s="179" t="s">
        <v>501</v>
      </c>
      <c r="D233" s="166"/>
    </row>
    <row r="234" spans="1:4" x14ac:dyDescent="0.3">
      <c r="A234" s="178" t="s">
        <v>593</v>
      </c>
      <c r="B234" s="176">
        <v>232</v>
      </c>
      <c r="C234" s="179" t="s">
        <v>593</v>
      </c>
      <c r="D234" s="166"/>
    </row>
    <row r="235" spans="1:4" x14ac:dyDescent="0.3">
      <c r="A235" s="189" t="s">
        <v>826</v>
      </c>
      <c r="B235" s="176">
        <v>233</v>
      </c>
      <c r="C235" s="188"/>
      <c r="D235" s="166"/>
    </row>
    <row r="236" spans="1:4" x14ac:dyDescent="0.3">
      <c r="A236" s="178" t="s">
        <v>753</v>
      </c>
      <c r="B236" s="176">
        <v>234</v>
      </c>
      <c r="C236" s="179" t="s">
        <v>808</v>
      </c>
      <c r="D236" s="166"/>
    </row>
    <row r="237" spans="1:4" x14ac:dyDescent="0.3">
      <c r="A237" s="178" t="s">
        <v>754</v>
      </c>
      <c r="B237" s="176">
        <v>235</v>
      </c>
      <c r="C237" s="179" t="s">
        <v>40</v>
      </c>
      <c r="D237" s="166"/>
    </row>
    <row r="238" spans="1:4" x14ac:dyDescent="0.3">
      <c r="A238" s="178" t="s">
        <v>495</v>
      </c>
      <c r="B238" s="176">
        <v>236</v>
      </c>
      <c r="C238" s="179" t="s">
        <v>495</v>
      </c>
      <c r="D238" s="166"/>
    </row>
    <row r="239" spans="1:4" x14ac:dyDescent="0.3">
      <c r="A239" s="178" t="s">
        <v>755</v>
      </c>
      <c r="B239" s="176">
        <v>237</v>
      </c>
      <c r="C239" s="179" t="s">
        <v>659</v>
      </c>
      <c r="D239" s="166"/>
    </row>
    <row r="240" spans="1:4" x14ac:dyDescent="0.3">
      <c r="A240" s="178" t="s">
        <v>563</v>
      </c>
      <c r="B240" s="176">
        <v>238</v>
      </c>
      <c r="C240" s="179" t="s">
        <v>563</v>
      </c>
      <c r="D240" s="166"/>
    </row>
    <row r="241" spans="1:5" x14ac:dyDescent="0.3">
      <c r="A241" s="178" t="s">
        <v>756</v>
      </c>
      <c r="B241" s="176">
        <v>239</v>
      </c>
      <c r="C241" s="179" t="s">
        <v>624</v>
      </c>
      <c r="D241" s="166"/>
    </row>
    <row r="242" spans="1:5" x14ac:dyDescent="0.3">
      <c r="A242" s="178" t="s">
        <v>757</v>
      </c>
      <c r="B242" s="176">
        <v>240</v>
      </c>
      <c r="C242" s="179" t="s">
        <v>40</v>
      </c>
      <c r="D242" s="166"/>
    </row>
    <row r="243" spans="1:5" x14ac:dyDescent="0.3">
      <c r="A243" s="178" t="s">
        <v>758</v>
      </c>
      <c r="B243" s="176">
        <v>241</v>
      </c>
      <c r="C243" s="179" t="s">
        <v>40</v>
      </c>
      <c r="D243" s="166"/>
    </row>
    <row r="244" spans="1:5" x14ac:dyDescent="0.3">
      <c r="A244" s="178" t="s">
        <v>511</v>
      </c>
      <c r="B244" s="176">
        <v>242</v>
      </c>
      <c r="C244" s="179" t="s">
        <v>511</v>
      </c>
      <c r="D244" s="166"/>
    </row>
    <row r="245" spans="1:5" x14ac:dyDescent="0.3">
      <c r="A245" s="178" t="s">
        <v>759</v>
      </c>
      <c r="B245" s="176">
        <v>243</v>
      </c>
      <c r="C245" s="180" t="s">
        <v>321</v>
      </c>
      <c r="D245" s="167"/>
    </row>
    <row r="246" spans="1:5" x14ac:dyDescent="0.3">
      <c r="A246" s="178" t="s">
        <v>568</v>
      </c>
      <c r="B246" s="176">
        <v>244</v>
      </c>
      <c r="C246" s="179" t="s">
        <v>568</v>
      </c>
      <c r="D246" s="166"/>
    </row>
    <row r="247" spans="1:5" x14ac:dyDescent="0.3">
      <c r="A247" s="178" t="s">
        <v>760</v>
      </c>
      <c r="B247" s="176">
        <v>245</v>
      </c>
      <c r="C247" s="179" t="s">
        <v>610</v>
      </c>
      <c r="D247" s="166"/>
    </row>
    <row r="248" spans="1:5" x14ac:dyDescent="0.3">
      <c r="A248" s="178" t="s">
        <v>761</v>
      </c>
      <c r="B248" s="176">
        <v>246</v>
      </c>
      <c r="C248" s="179" t="s">
        <v>40</v>
      </c>
      <c r="D248" s="166"/>
    </row>
    <row r="249" spans="1:5" x14ac:dyDescent="0.3">
      <c r="A249" s="178" t="s">
        <v>566</v>
      </c>
      <c r="B249" s="176">
        <v>247</v>
      </c>
      <c r="C249" s="179" t="s">
        <v>566</v>
      </c>
      <c r="D249" s="166"/>
    </row>
    <row r="250" spans="1:5" x14ac:dyDescent="0.3">
      <c r="A250" s="178" t="s">
        <v>596</v>
      </c>
      <c r="B250" s="176">
        <v>248</v>
      </c>
      <c r="C250" s="179" t="s">
        <v>596</v>
      </c>
      <c r="D250" s="166"/>
    </row>
    <row r="251" spans="1:5" x14ac:dyDescent="0.3">
      <c r="A251" s="178" t="s">
        <v>762</v>
      </c>
      <c r="B251" s="176">
        <v>249</v>
      </c>
      <c r="C251" s="179" t="s">
        <v>40</v>
      </c>
      <c r="D251" s="166"/>
    </row>
    <row r="252" spans="1:5" x14ac:dyDescent="0.3">
      <c r="A252" s="178" t="s">
        <v>763</v>
      </c>
      <c r="B252" s="176">
        <v>250</v>
      </c>
      <c r="C252" s="179" t="s">
        <v>499</v>
      </c>
      <c r="D252" s="165"/>
    </row>
    <row r="253" spans="1:5" x14ac:dyDescent="0.3">
      <c r="A253" s="178" t="s">
        <v>764</v>
      </c>
      <c r="B253" s="176">
        <v>251</v>
      </c>
      <c r="C253" s="179" t="s">
        <v>610</v>
      </c>
      <c r="D253" s="166"/>
    </row>
    <row r="254" spans="1:5" x14ac:dyDescent="0.3">
      <c r="A254" s="178" t="s">
        <v>765</v>
      </c>
      <c r="B254" s="176">
        <v>252</v>
      </c>
      <c r="C254" s="179" t="s">
        <v>40</v>
      </c>
      <c r="D254" s="166"/>
      <c r="E254" s="165"/>
    </row>
    <row r="255" spans="1:5" x14ac:dyDescent="0.3">
      <c r="A255" s="178" t="s">
        <v>766</v>
      </c>
      <c r="B255" s="176">
        <v>253</v>
      </c>
      <c r="C255" s="179" t="s">
        <v>569</v>
      </c>
      <c r="D255" s="166"/>
    </row>
    <row r="256" spans="1:5" x14ac:dyDescent="0.3">
      <c r="A256" s="178" t="s">
        <v>564</v>
      </c>
      <c r="B256" s="176">
        <v>254</v>
      </c>
      <c r="C256" s="179" t="s">
        <v>564</v>
      </c>
      <c r="D256" s="166"/>
    </row>
    <row r="257" spans="1:5" x14ac:dyDescent="0.3">
      <c r="A257" s="178" t="s">
        <v>767</v>
      </c>
      <c r="B257" s="176">
        <v>255</v>
      </c>
      <c r="C257" s="179" t="s">
        <v>40</v>
      </c>
      <c r="D257" s="166"/>
    </row>
    <row r="258" spans="1:5" x14ac:dyDescent="0.3">
      <c r="A258" s="178" t="s">
        <v>768</v>
      </c>
      <c r="B258" s="176">
        <v>256</v>
      </c>
      <c r="C258" s="179" t="s">
        <v>306</v>
      </c>
      <c r="D258" s="166"/>
      <c r="E258" s="165"/>
    </row>
    <row r="259" spans="1:5" x14ac:dyDescent="0.3">
      <c r="A259" s="178" t="s">
        <v>769</v>
      </c>
      <c r="B259" s="176">
        <v>257</v>
      </c>
      <c r="C259" s="179" t="s">
        <v>570</v>
      </c>
      <c r="D259" s="166"/>
      <c r="E259" s="165"/>
    </row>
    <row r="260" spans="1:5" x14ac:dyDescent="0.3">
      <c r="A260" s="178" t="s">
        <v>521</v>
      </c>
      <c r="B260" s="176">
        <v>258</v>
      </c>
      <c r="C260" s="179" t="s">
        <v>521</v>
      </c>
      <c r="D260" s="166"/>
    </row>
    <row r="261" spans="1:5" x14ac:dyDescent="0.3">
      <c r="A261" s="178" t="s">
        <v>770</v>
      </c>
      <c r="B261" s="176">
        <v>259</v>
      </c>
      <c r="C261" s="179" t="s">
        <v>580</v>
      </c>
      <c r="D261" s="166"/>
    </row>
    <row r="262" spans="1:5" x14ac:dyDescent="0.3">
      <c r="A262" s="178" t="s">
        <v>771</v>
      </c>
      <c r="B262" s="176">
        <v>260</v>
      </c>
      <c r="C262" s="179" t="s">
        <v>40</v>
      </c>
      <c r="D262" s="166"/>
    </row>
    <row r="263" spans="1:5" x14ac:dyDescent="0.3">
      <c r="A263" s="178" t="s">
        <v>772</v>
      </c>
      <c r="B263" s="176">
        <v>261</v>
      </c>
      <c r="C263" s="179" t="s">
        <v>40</v>
      </c>
      <c r="D263" s="166"/>
    </row>
    <row r="264" spans="1:5" x14ac:dyDescent="0.3">
      <c r="A264" s="178" t="s">
        <v>773</v>
      </c>
      <c r="B264" s="176">
        <v>262</v>
      </c>
      <c r="C264" s="179" t="s">
        <v>40</v>
      </c>
      <c r="D264" s="166"/>
    </row>
    <row r="265" spans="1:5" x14ac:dyDescent="0.3">
      <c r="A265" s="178" t="s">
        <v>774</v>
      </c>
      <c r="B265" s="176">
        <v>263</v>
      </c>
      <c r="C265" s="179" t="s">
        <v>40</v>
      </c>
      <c r="D265" s="166"/>
    </row>
    <row r="266" spans="1:5" x14ac:dyDescent="0.3">
      <c r="A266" s="178" t="s">
        <v>775</v>
      </c>
      <c r="B266" s="176">
        <v>264</v>
      </c>
      <c r="C266" s="179" t="s">
        <v>40</v>
      </c>
      <c r="D266" s="166"/>
    </row>
    <row r="267" spans="1:5" x14ac:dyDescent="0.3">
      <c r="A267" s="178" t="s">
        <v>776</v>
      </c>
      <c r="B267" s="176">
        <v>265</v>
      </c>
      <c r="C267" s="179" t="s">
        <v>40</v>
      </c>
      <c r="D267" s="166"/>
    </row>
    <row r="268" spans="1:5" x14ac:dyDescent="0.3">
      <c r="A268" s="178" t="s">
        <v>570</v>
      </c>
      <c r="B268" s="176">
        <v>266</v>
      </c>
      <c r="C268" s="179" t="s">
        <v>570</v>
      </c>
      <c r="D268" s="166"/>
    </row>
    <row r="269" spans="1:5" x14ac:dyDescent="0.3">
      <c r="A269" s="178" t="s">
        <v>777</v>
      </c>
      <c r="B269" s="176">
        <v>267</v>
      </c>
      <c r="C269" s="180" t="s">
        <v>822</v>
      </c>
      <c r="D269" s="167"/>
    </row>
    <row r="270" spans="1:5" x14ac:dyDescent="0.3">
      <c r="A270" s="178" t="s">
        <v>778</v>
      </c>
      <c r="B270" s="176">
        <v>268</v>
      </c>
      <c r="C270" s="179" t="s">
        <v>40</v>
      </c>
      <c r="D270" s="166"/>
    </row>
    <row r="271" spans="1:5" x14ac:dyDescent="0.3">
      <c r="A271" s="178" t="s">
        <v>567</v>
      </c>
      <c r="B271" s="176">
        <v>269</v>
      </c>
      <c r="C271" s="179" t="s">
        <v>567</v>
      </c>
      <c r="D271" s="166"/>
    </row>
    <row r="272" spans="1:5" x14ac:dyDescent="0.3">
      <c r="A272" s="178" t="s">
        <v>507</v>
      </c>
      <c r="B272" s="176">
        <v>270</v>
      </c>
      <c r="C272" s="179" t="s">
        <v>507</v>
      </c>
      <c r="D272" s="166"/>
    </row>
    <row r="273" spans="1:4" x14ac:dyDescent="0.3">
      <c r="A273" s="178" t="s">
        <v>522</v>
      </c>
      <c r="B273" s="176">
        <v>271</v>
      </c>
      <c r="C273" s="179" t="s">
        <v>522</v>
      </c>
      <c r="D273" s="166"/>
    </row>
    <row r="274" spans="1:4" x14ac:dyDescent="0.3">
      <c r="A274" s="178" t="s">
        <v>779</v>
      </c>
      <c r="B274" s="176">
        <v>272</v>
      </c>
      <c r="C274" s="179" t="s">
        <v>595</v>
      </c>
      <c r="D274" s="166"/>
    </row>
    <row r="275" spans="1:4" x14ac:dyDescent="0.3">
      <c r="A275" s="178" t="s">
        <v>505</v>
      </c>
      <c r="B275" s="176">
        <v>273</v>
      </c>
      <c r="C275" s="179" t="s">
        <v>505</v>
      </c>
      <c r="D275" s="166"/>
    </row>
    <row r="276" spans="1:4" x14ac:dyDescent="0.3">
      <c r="A276" s="178" t="s">
        <v>780</v>
      </c>
      <c r="B276" s="176">
        <v>274</v>
      </c>
      <c r="C276" s="179" t="s">
        <v>808</v>
      </c>
      <c r="D276" s="165"/>
    </row>
    <row r="277" spans="1:4" x14ac:dyDescent="0.3">
      <c r="A277" s="178" t="s">
        <v>573</v>
      </c>
      <c r="B277" s="176">
        <v>275</v>
      </c>
      <c r="C277" s="179" t="s">
        <v>573</v>
      </c>
      <c r="D277" s="166"/>
    </row>
    <row r="278" spans="1:4" x14ac:dyDescent="0.3">
      <c r="A278" s="178" t="s">
        <v>597</v>
      </c>
      <c r="B278" s="176">
        <v>276</v>
      </c>
      <c r="C278" s="179" t="s">
        <v>597</v>
      </c>
      <c r="D278" s="166"/>
    </row>
    <row r="279" spans="1:4" x14ac:dyDescent="0.3">
      <c r="A279" s="178" t="s">
        <v>781</v>
      </c>
      <c r="B279" s="176">
        <v>277</v>
      </c>
      <c r="C279" s="179" t="s">
        <v>40</v>
      </c>
      <c r="D279" s="166"/>
    </row>
    <row r="280" spans="1:4" x14ac:dyDescent="0.3">
      <c r="A280" s="178" t="s">
        <v>571</v>
      </c>
      <c r="B280" s="176">
        <v>278</v>
      </c>
      <c r="C280" s="179" t="s">
        <v>571</v>
      </c>
      <c r="D280" s="166"/>
    </row>
    <row r="281" spans="1:4" x14ac:dyDescent="0.3">
      <c r="A281" s="178" t="s">
        <v>782</v>
      </c>
      <c r="B281" s="176">
        <v>279</v>
      </c>
      <c r="C281" s="179" t="s">
        <v>40</v>
      </c>
      <c r="D281" s="166"/>
    </row>
    <row r="282" spans="1:4" x14ac:dyDescent="0.3">
      <c r="A282" s="178" t="s">
        <v>623</v>
      </c>
      <c r="B282" s="176">
        <v>280</v>
      </c>
      <c r="C282" s="179" t="s">
        <v>623</v>
      </c>
      <c r="D282" s="166"/>
    </row>
    <row r="283" spans="1:4" x14ac:dyDescent="0.3">
      <c r="A283" s="178" t="s">
        <v>783</v>
      </c>
      <c r="B283" s="176">
        <v>281</v>
      </c>
      <c r="C283" s="179" t="s">
        <v>532</v>
      </c>
      <c r="D283" s="166"/>
    </row>
    <row r="284" spans="1:4" x14ac:dyDescent="0.3">
      <c r="A284" s="178" t="s">
        <v>572</v>
      </c>
      <c r="B284" s="176">
        <v>282</v>
      </c>
      <c r="C284" s="179" t="s">
        <v>572</v>
      </c>
      <c r="D284" s="166"/>
    </row>
    <row r="285" spans="1:4" x14ac:dyDescent="0.3">
      <c r="A285" s="178" t="s">
        <v>494</v>
      </c>
      <c r="B285" s="176">
        <v>283</v>
      </c>
      <c r="C285" s="179" t="s">
        <v>494</v>
      </c>
      <c r="D285" s="166"/>
    </row>
    <row r="286" spans="1:4" x14ac:dyDescent="0.3">
      <c r="A286" s="178" t="s">
        <v>784</v>
      </c>
      <c r="B286" s="176">
        <v>284</v>
      </c>
      <c r="C286" s="179" t="s">
        <v>808</v>
      </c>
      <c r="D286" s="166"/>
    </row>
    <row r="287" spans="1:4" x14ac:dyDescent="0.3">
      <c r="A287" s="178" t="s">
        <v>785</v>
      </c>
      <c r="B287" s="176">
        <v>285</v>
      </c>
      <c r="C287" s="179" t="s">
        <v>40</v>
      </c>
      <c r="D287" s="166"/>
    </row>
    <row r="288" spans="1:4" x14ac:dyDescent="0.3">
      <c r="A288" s="178" t="s">
        <v>786</v>
      </c>
      <c r="B288" s="176">
        <v>286</v>
      </c>
      <c r="C288" s="179" t="s">
        <v>40</v>
      </c>
      <c r="D288" s="166"/>
    </row>
    <row r="289" spans="1:6" x14ac:dyDescent="0.3">
      <c r="A289" s="178" t="s">
        <v>574</v>
      </c>
      <c r="B289" s="176">
        <v>287</v>
      </c>
      <c r="C289" s="179" t="s">
        <v>574</v>
      </c>
      <c r="D289" s="166"/>
    </row>
    <row r="290" spans="1:6" x14ac:dyDescent="0.3">
      <c r="A290" s="178" t="s">
        <v>787</v>
      </c>
      <c r="B290" s="176">
        <v>288</v>
      </c>
      <c r="C290" s="179" t="s">
        <v>808</v>
      </c>
      <c r="D290" s="166"/>
    </row>
    <row r="291" spans="1:6" x14ac:dyDescent="0.3">
      <c r="A291" s="178" t="s">
        <v>788</v>
      </c>
      <c r="B291" s="176">
        <v>289</v>
      </c>
      <c r="C291" s="179" t="s">
        <v>598</v>
      </c>
      <c r="D291" s="166"/>
    </row>
    <row r="292" spans="1:6" x14ac:dyDescent="0.3">
      <c r="A292" s="178" t="s">
        <v>789</v>
      </c>
      <c r="B292" s="176">
        <v>290</v>
      </c>
      <c r="C292" s="180" t="s">
        <v>321</v>
      </c>
      <c r="D292" s="167"/>
    </row>
    <row r="293" spans="1:6" x14ac:dyDescent="0.3">
      <c r="A293" s="178" t="s">
        <v>534</v>
      </c>
      <c r="B293" s="176">
        <v>291</v>
      </c>
      <c r="C293" s="179" t="s">
        <v>534</v>
      </c>
      <c r="D293" s="166"/>
    </row>
    <row r="294" spans="1:6" x14ac:dyDescent="0.3">
      <c r="A294" s="178" t="s">
        <v>790</v>
      </c>
      <c r="B294" s="176">
        <v>292</v>
      </c>
      <c r="C294" s="179" t="s">
        <v>40</v>
      </c>
      <c r="D294" s="165"/>
    </row>
    <row r="295" spans="1:6" x14ac:dyDescent="0.3">
      <c r="A295" s="178" t="s">
        <v>791</v>
      </c>
      <c r="B295" s="176">
        <v>293</v>
      </c>
      <c r="C295" s="179" t="s">
        <v>808</v>
      </c>
      <c r="D295" s="165"/>
      <c r="F295" s="166"/>
    </row>
    <row r="296" spans="1:6" x14ac:dyDescent="0.3">
      <c r="A296" s="178" t="s">
        <v>792</v>
      </c>
      <c r="B296" s="176">
        <v>294</v>
      </c>
      <c r="C296" s="179" t="s">
        <v>40</v>
      </c>
      <c r="D296" s="166"/>
    </row>
    <row r="297" spans="1:6" x14ac:dyDescent="0.3">
      <c r="A297" s="178" t="s">
        <v>535</v>
      </c>
      <c r="B297" s="176">
        <v>295</v>
      </c>
      <c r="C297" s="179" t="s">
        <v>535</v>
      </c>
      <c r="D297" s="166"/>
    </row>
    <row r="298" spans="1:6" x14ac:dyDescent="0.3">
      <c r="A298" s="178" t="s">
        <v>793</v>
      </c>
      <c r="B298" s="176">
        <v>296</v>
      </c>
      <c r="C298" s="179" t="s">
        <v>599</v>
      </c>
      <c r="D298" s="166"/>
    </row>
    <row r="299" spans="1:6" x14ac:dyDescent="0.3">
      <c r="A299" s="185" t="s">
        <v>502</v>
      </c>
      <c r="B299" s="176">
        <v>297</v>
      </c>
      <c r="C299" s="180" t="s">
        <v>502</v>
      </c>
      <c r="D299" s="167"/>
      <c r="F299" s="166"/>
    </row>
    <row r="300" spans="1:6" x14ac:dyDescent="0.3">
      <c r="A300" s="185" t="s">
        <v>794</v>
      </c>
      <c r="B300" s="176">
        <v>298</v>
      </c>
      <c r="C300" s="180" t="s">
        <v>502</v>
      </c>
      <c r="D300" s="167"/>
    </row>
    <row r="301" spans="1:6" x14ac:dyDescent="0.3">
      <c r="A301" s="185" t="s">
        <v>795</v>
      </c>
      <c r="B301" s="176">
        <v>299</v>
      </c>
      <c r="C301" s="180" t="s">
        <v>502</v>
      </c>
      <c r="D301" s="167"/>
    </row>
    <row r="302" spans="1:6" x14ac:dyDescent="0.3">
      <c r="A302" s="185" t="s">
        <v>796</v>
      </c>
      <c r="B302" s="176">
        <v>300</v>
      </c>
      <c r="C302" s="180" t="s">
        <v>321</v>
      </c>
      <c r="D302" s="167"/>
    </row>
    <row r="303" spans="1:6" x14ac:dyDescent="0.3">
      <c r="A303" s="178" t="s">
        <v>797</v>
      </c>
      <c r="B303" s="176">
        <v>301</v>
      </c>
      <c r="C303" s="179" t="s">
        <v>40</v>
      </c>
      <c r="D303" s="166"/>
    </row>
    <row r="304" spans="1:6" x14ac:dyDescent="0.3">
      <c r="A304" s="178" t="s">
        <v>798</v>
      </c>
      <c r="B304" s="176">
        <v>302</v>
      </c>
      <c r="C304" s="179" t="s">
        <v>40</v>
      </c>
      <c r="D304" s="166"/>
      <c r="F304" s="166"/>
    </row>
    <row r="305" spans="1:4" x14ac:dyDescent="0.3">
      <c r="A305" s="178" t="s">
        <v>600</v>
      </c>
      <c r="B305" s="176">
        <v>303</v>
      </c>
      <c r="C305" s="179" t="s">
        <v>600</v>
      </c>
      <c r="D305" s="166"/>
    </row>
    <row r="306" spans="1:4" x14ac:dyDescent="0.3">
      <c r="A306" s="178" t="s">
        <v>799</v>
      </c>
      <c r="B306" s="176">
        <v>304</v>
      </c>
      <c r="C306" s="179" t="s">
        <v>40</v>
      </c>
    </row>
    <row r="307" spans="1:4" x14ac:dyDescent="0.3">
      <c r="A307" s="178" t="s">
        <v>800</v>
      </c>
      <c r="B307" s="176">
        <v>305</v>
      </c>
      <c r="C307" s="179" t="s">
        <v>562</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K491" sqref="K491"/>
      <selection pane="topRight" activeCell="K491" sqref="K491"/>
      <selection pane="bottomLeft" activeCell="K491" sqref="K491"/>
      <selection pane="bottomRight" activeCell="K491" sqref="K491"/>
    </sheetView>
  </sheetViews>
  <sheetFormatPr defaultColWidth="6.1796875" defaultRowHeight="13.2" x14ac:dyDescent="0.25"/>
  <cols>
    <col min="1" max="1" width="27.36328125" style="9" customWidth="1"/>
    <col min="2" max="2" width="10.9062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830</v>
      </c>
      <c r="AB3" s="133" t="str">
        <f>G3</f>
        <v>July 2023 Totals by Location Moved From, and By County Moved To</v>
      </c>
    </row>
    <row r="4" spans="1:42" ht="19.2" customHeight="1" x14ac:dyDescent="0.35">
      <c r="B4" s="13"/>
    </row>
    <row r="5" spans="1:42" s="12" customFormat="1" ht="27.6" x14ac:dyDescent="0.25">
      <c r="A5" s="154" t="s">
        <v>630</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80</v>
      </c>
      <c r="C6" s="136">
        <v>0</v>
      </c>
      <c r="D6" s="136">
        <v>0</v>
      </c>
      <c r="E6" s="136">
        <v>3</v>
      </c>
      <c r="F6" s="136">
        <v>0</v>
      </c>
      <c r="G6" s="136">
        <v>0</v>
      </c>
      <c r="H6" s="136">
        <v>4</v>
      </c>
      <c r="I6" s="136">
        <v>0</v>
      </c>
      <c r="J6" s="136">
        <v>0</v>
      </c>
      <c r="K6" s="136">
        <v>0</v>
      </c>
      <c r="L6" s="136">
        <v>0</v>
      </c>
      <c r="M6" s="136">
        <v>0</v>
      </c>
      <c r="N6" s="136">
        <v>0</v>
      </c>
      <c r="O6" s="136">
        <v>0</v>
      </c>
      <c r="P6" s="136">
        <v>0</v>
      </c>
      <c r="Q6" s="136">
        <v>0</v>
      </c>
      <c r="R6" s="136">
        <v>0</v>
      </c>
      <c r="S6" s="136">
        <v>29</v>
      </c>
      <c r="T6" s="136">
        <v>9</v>
      </c>
      <c r="U6" s="136">
        <v>0</v>
      </c>
      <c r="V6" s="136">
        <v>0</v>
      </c>
      <c r="W6" s="136">
        <v>0</v>
      </c>
      <c r="X6" s="136">
        <v>0</v>
      </c>
      <c r="Y6" s="136">
        <v>2</v>
      </c>
      <c r="Z6" s="136">
        <v>0</v>
      </c>
      <c r="AA6" s="136">
        <v>1</v>
      </c>
      <c r="AB6" s="136">
        <v>0</v>
      </c>
      <c r="AC6" s="136">
        <v>14</v>
      </c>
      <c r="AD6" s="136">
        <v>2</v>
      </c>
      <c r="AE6" s="136">
        <v>0</v>
      </c>
      <c r="AF6" s="136">
        <v>0</v>
      </c>
      <c r="AG6" s="136">
        <v>1</v>
      </c>
      <c r="AH6" s="136">
        <v>4</v>
      </c>
      <c r="AI6" s="136">
        <v>0</v>
      </c>
      <c r="AJ6" s="136">
        <v>3</v>
      </c>
      <c r="AK6" s="136">
        <v>0</v>
      </c>
      <c r="AL6" s="136">
        <v>0</v>
      </c>
      <c r="AM6" s="136">
        <v>2</v>
      </c>
      <c r="AN6" s="136">
        <v>3</v>
      </c>
      <c r="AO6" s="136">
        <v>3</v>
      </c>
      <c r="AP6" s="136">
        <v>0</v>
      </c>
    </row>
    <row r="7" spans="1:42" customFormat="1" ht="15.6" x14ac:dyDescent="0.3">
      <c r="A7" s="159" t="s">
        <v>42</v>
      </c>
      <c r="B7" s="191">
        <v>170</v>
      </c>
      <c r="C7" s="136">
        <v>1</v>
      </c>
      <c r="D7" s="136">
        <v>0</v>
      </c>
      <c r="E7" s="136">
        <v>5</v>
      </c>
      <c r="F7" s="136">
        <v>1</v>
      </c>
      <c r="G7" s="136">
        <v>7</v>
      </c>
      <c r="H7" s="136">
        <v>8</v>
      </c>
      <c r="I7" s="136">
        <v>0</v>
      </c>
      <c r="J7" s="136">
        <v>8</v>
      </c>
      <c r="K7" s="136">
        <v>2</v>
      </c>
      <c r="L7" s="136">
        <v>0</v>
      </c>
      <c r="M7" s="136">
        <v>0</v>
      </c>
      <c r="N7" s="136">
        <v>0</v>
      </c>
      <c r="O7" s="136">
        <v>2</v>
      </c>
      <c r="P7" s="136">
        <v>1</v>
      </c>
      <c r="Q7" s="136">
        <v>1</v>
      </c>
      <c r="R7" s="136">
        <v>1</v>
      </c>
      <c r="S7" s="136">
        <v>26</v>
      </c>
      <c r="T7" s="136">
        <v>11</v>
      </c>
      <c r="U7" s="136">
        <v>0</v>
      </c>
      <c r="V7" s="136">
        <v>2</v>
      </c>
      <c r="W7" s="136">
        <v>0</v>
      </c>
      <c r="X7" s="136">
        <v>0</v>
      </c>
      <c r="Y7" s="136">
        <v>4</v>
      </c>
      <c r="Z7" s="136">
        <v>1</v>
      </c>
      <c r="AA7" s="136">
        <v>0</v>
      </c>
      <c r="AB7" s="136">
        <v>0</v>
      </c>
      <c r="AC7" s="136">
        <v>26</v>
      </c>
      <c r="AD7" s="136">
        <v>1</v>
      </c>
      <c r="AE7" s="136">
        <v>6</v>
      </c>
      <c r="AF7" s="136">
        <v>2</v>
      </c>
      <c r="AG7" s="136">
        <v>12</v>
      </c>
      <c r="AH7" s="136">
        <v>22</v>
      </c>
      <c r="AI7" s="136">
        <v>1</v>
      </c>
      <c r="AJ7" s="136">
        <v>6</v>
      </c>
      <c r="AK7" s="136">
        <v>0</v>
      </c>
      <c r="AL7" s="136">
        <v>0</v>
      </c>
      <c r="AM7" s="136">
        <v>8</v>
      </c>
      <c r="AN7" s="136">
        <v>2</v>
      </c>
      <c r="AO7" s="136">
        <v>2</v>
      </c>
      <c r="AP7" s="136">
        <v>1</v>
      </c>
    </row>
    <row r="8" spans="1:42" customFormat="1" ht="15.6" x14ac:dyDescent="0.3">
      <c r="A8" s="159" t="s">
        <v>43</v>
      </c>
      <c r="B8" s="191">
        <v>623</v>
      </c>
      <c r="C8" s="136">
        <v>0</v>
      </c>
      <c r="D8" s="136">
        <v>2</v>
      </c>
      <c r="E8" s="136">
        <v>13</v>
      </c>
      <c r="F8" s="136">
        <v>10</v>
      </c>
      <c r="G8" s="136">
        <v>9</v>
      </c>
      <c r="H8" s="136">
        <v>48</v>
      </c>
      <c r="I8" s="136">
        <v>1</v>
      </c>
      <c r="J8" s="136">
        <v>11</v>
      </c>
      <c r="K8" s="136">
        <v>0</v>
      </c>
      <c r="L8" s="136">
        <v>0</v>
      </c>
      <c r="M8" s="136">
        <v>1</v>
      </c>
      <c r="N8" s="136">
        <v>0</v>
      </c>
      <c r="O8" s="136">
        <v>6</v>
      </c>
      <c r="P8" s="136">
        <v>2</v>
      </c>
      <c r="Q8" s="136">
        <v>4</v>
      </c>
      <c r="R8" s="136">
        <v>7</v>
      </c>
      <c r="S8" s="136">
        <v>207</v>
      </c>
      <c r="T8" s="136">
        <v>29</v>
      </c>
      <c r="U8" s="136">
        <v>4</v>
      </c>
      <c r="V8" s="136">
        <v>3</v>
      </c>
      <c r="W8" s="136">
        <v>5</v>
      </c>
      <c r="X8" s="136">
        <v>0</v>
      </c>
      <c r="Y8" s="136">
        <v>4</v>
      </c>
      <c r="Z8" s="136">
        <v>2</v>
      </c>
      <c r="AA8" s="136">
        <v>2</v>
      </c>
      <c r="AB8" s="136">
        <v>0</v>
      </c>
      <c r="AC8" s="136">
        <v>69</v>
      </c>
      <c r="AD8" s="136">
        <v>0</v>
      </c>
      <c r="AE8" s="136">
        <v>11</v>
      </c>
      <c r="AF8" s="136">
        <v>1</v>
      </c>
      <c r="AG8" s="136">
        <v>52</v>
      </c>
      <c r="AH8" s="136">
        <v>42</v>
      </c>
      <c r="AI8" s="136">
        <v>2</v>
      </c>
      <c r="AJ8" s="136">
        <v>32</v>
      </c>
      <c r="AK8" s="136">
        <v>1</v>
      </c>
      <c r="AL8" s="136">
        <v>2</v>
      </c>
      <c r="AM8" s="136">
        <v>20</v>
      </c>
      <c r="AN8" s="136">
        <v>4</v>
      </c>
      <c r="AO8" s="136">
        <v>11</v>
      </c>
      <c r="AP8" s="136">
        <v>6</v>
      </c>
    </row>
    <row r="9" spans="1:42" customFormat="1" ht="15.6" x14ac:dyDescent="0.3">
      <c r="A9" s="159" t="s">
        <v>44</v>
      </c>
      <c r="B9" s="191">
        <v>50</v>
      </c>
      <c r="C9" s="136">
        <v>0</v>
      </c>
      <c r="D9" s="136">
        <v>0</v>
      </c>
      <c r="E9" s="136">
        <v>0</v>
      </c>
      <c r="F9" s="136">
        <v>1</v>
      </c>
      <c r="G9" s="136">
        <v>0</v>
      </c>
      <c r="H9" s="136">
        <v>5</v>
      </c>
      <c r="I9" s="136">
        <v>0</v>
      </c>
      <c r="J9" s="136">
        <v>0</v>
      </c>
      <c r="K9" s="136">
        <v>1</v>
      </c>
      <c r="L9" s="136">
        <v>0</v>
      </c>
      <c r="M9" s="136">
        <v>0</v>
      </c>
      <c r="N9" s="136">
        <v>0</v>
      </c>
      <c r="O9" s="136">
        <v>0</v>
      </c>
      <c r="P9" s="136">
        <v>1</v>
      </c>
      <c r="Q9" s="136">
        <v>0</v>
      </c>
      <c r="R9" s="136">
        <v>0</v>
      </c>
      <c r="S9" s="136">
        <v>13</v>
      </c>
      <c r="T9" s="136">
        <v>4</v>
      </c>
      <c r="U9" s="136">
        <v>0</v>
      </c>
      <c r="V9" s="136">
        <v>0</v>
      </c>
      <c r="W9" s="136">
        <v>0</v>
      </c>
      <c r="X9" s="136">
        <v>0</v>
      </c>
      <c r="Y9" s="136">
        <v>1</v>
      </c>
      <c r="Z9" s="136">
        <v>0</v>
      </c>
      <c r="AA9" s="136">
        <v>0</v>
      </c>
      <c r="AB9" s="136">
        <v>0</v>
      </c>
      <c r="AC9" s="136">
        <v>9</v>
      </c>
      <c r="AD9" s="136">
        <v>0</v>
      </c>
      <c r="AE9" s="136">
        <v>0</v>
      </c>
      <c r="AF9" s="136">
        <v>0</v>
      </c>
      <c r="AG9" s="136">
        <v>3</v>
      </c>
      <c r="AH9" s="136">
        <v>8</v>
      </c>
      <c r="AI9" s="136">
        <v>0</v>
      </c>
      <c r="AJ9" s="136">
        <v>0</v>
      </c>
      <c r="AK9" s="136">
        <v>0</v>
      </c>
      <c r="AL9" s="136">
        <v>0</v>
      </c>
      <c r="AM9" s="136">
        <v>2</v>
      </c>
      <c r="AN9" s="136">
        <v>1</v>
      </c>
      <c r="AO9" s="136">
        <v>0</v>
      </c>
      <c r="AP9" s="136">
        <v>1</v>
      </c>
    </row>
    <row r="10" spans="1:42" customFormat="1" ht="15.6" x14ac:dyDescent="0.3">
      <c r="A10" s="159" t="s">
        <v>45</v>
      </c>
      <c r="B10" s="191">
        <v>2798</v>
      </c>
      <c r="C10" s="136">
        <v>4</v>
      </c>
      <c r="D10" s="136">
        <v>3</v>
      </c>
      <c r="E10" s="136">
        <v>42</v>
      </c>
      <c r="F10" s="136">
        <v>17</v>
      </c>
      <c r="G10" s="136">
        <v>35</v>
      </c>
      <c r="H10" s="136">
        <v>204</v>
      </c>
      <c r="I10" s="136">
        <v>4</v>
      </c>
      <c r="J10" s="136">
        <v>14</v>
      </c>
      <c r="K10" s="136">
        <v>6</v>
      </c>
      <c r="L10" s="136">
        <v>2</v>
      </c>
      <c r="M10" s="136">
        <v>12</v>
      </c>
      <c r="N10" s="136">
        <v>0</v>
      </c>
      <c r="O10" s="136">
        <v>12</v>
      </c>
      <c r="P10" s="136">
        <v>15</v>
      </c>
      <c r="Q10" s="136">
        <v>55</v>
      </c>
      <c r="R10" s="136">
        <v>26</v>
      </c>
      <c r="S10" s="136">
        <v>1130</v>
      </c>
      <c r="T10" s="136">
        <v>134</v>
      </c>
      <c r="U10" s="136">
        <v>13</v>
      </c>
      <c r="V10" s="136">
        <v>7</v>
      </c>
      <c r="W10" s="136">
        <v>28</v>
      </c>
      <c r="X10" s="136">
        <v>1</v>
      </c>
      <c r="Y10" s="136">
        <v>12</v>
      </c>
      <c r="Z10" s="136">
        <v>4</v>
      </c>
      <c r="AA10" s="136">
        <v>6</v>
      </c>
      <c r="AB10" s="136">
        <v>3</v>
      </c>
      <c r="AC10" s="136">
        <v>282</v>
      </c>
      <c r="AD10" s="136">
        <v>10</v>
      </c>
      <c r="AE10" s="136">
        <v>24</v>
      </c>
      <c r="AF10" s="136">
        <v>3</v>
      </c>
      <c r="AG10" s="136">
        <v>225</v>
      </c>
      <c r="AH10" s="136">
        <v>163</v>
      </c>
      <c r="AI10" s="136">
        <v>11</v>
      </c>
      <c r="AJ10" s="136">
        <v>113</v>
      </c>
      <c r="AK10" s="136">
        <v>1</v>
      </c>
      <c r="AL10" s="136">
        <v>21</v>
      </c>
      <c r="AM10" s="136">
        <v>84</v>
      </c>
      <c r="AN10" s="136">
        <v>16</v>
      </c>
      <c r="AO10" s="136">
        <v>21</v>
      </c>
      <c r="AP10" s="136">
        <v>35</v>
      </c>
    </row>
    <row r="11" spans="1:42" customFormat="1" ht="15.6" x14ac:dyDescent="0.3">
      <c r="A11" s="159" t="s">
        <v>46</v>
      </c>
      <c r="B11" s="191">
        <v>431</v>
      </c>
      <c r="C11" s="136">
        <v>0</v>
      </c>
      <c r="D11" s="136">
        <v>1</v>
      </c>
      <c r="E11" s="136">
        <v>12</v>
      </c>
      <c r="F11" s="136">
        <v>3</v>
      </c>
      <c r="G11" s="136">
        <v>10</v>
      </c>
      <c r="H11" s="136">
        <v>38</v>
      </c>
      <c r="I11" s="136">
        <v>0</v>
      </c>
      <c r="J11" s="136">
        <v>2</v>
      </c>
      <c r="K11" s="136">
        <v>0</v>
      </c>
      <c r="L11" s="136">
        <v>0</v>
      </c>
      <c r="M11" s="136">
        <v>3</v>
      </c>
      <c r="N11" s="136">
        <v>0</v>
      </c>
      <c r="O11" s="136">
        <v>0</v>
      </c>
      <c r="P11" s="136">
        <v>3</v>
      </c>
      <c r="Q11" s="136">
        <v>6</v>
      </c>
      <c r="R11" s="136">
        <v>2</v>
      </c>
      <c r="S11" s="136">
        <v>139</v>
      </c>
      <c r="T11" s="136">
        <v>17</v>
      </c>
      <c r="U11" s="136">
        <v>0</v>
      </c>
      <c r="V11" s="136">
        <v>0</v>
      </c>
      <c r="W11" s="136">
        <v>0</v>
      </c>
      <c r="X11" s="136">
        <v>3</v>
      </c>
      <c r="Y11" s="136">
        <v>2</v>
      </c>
      <c r="Z11" s="136">
        <v>0</v>
      </c>
      <c r="AA11" s="136">
        <v>2</v>
      </c>
      <c r="AB11" s="136">
        <v>0</v>
      </c>
      <c r="AC11" s="136">
        <v>48</v>
      </c>
      <c r="AD11" s="136">
        <v>2</v>
      </c>
      <c r="AE11" s="136">
        <v>2</v>
      </c>
      <c r="AF11" s="136">
        <v>2</v>
      </c>
      <c r="AG11" s="136">
        <v>34</v>
      </c>
      <c r="AH11" s="136">
        <v>25</v>
      </c>
      <c r="AI11" s="136">
        <v>2</v>
      </c>
      <c r="AJ11" s="136">
        <v>29</v>
      </c>
      <c r="AK11" s="136">
        <v>0</v>
      </c>
      <c r="AL11" s="136">
        <v>1</v>
      </c>
      <c r="AM11" s="136">
        <v>31</v>
      </c>
      <c r="AN11" s="136">
        <v>3</v>
      </c>
      <c r="AO11" s="136">
        <v>5</v>
      </c>
      <c r="AP11" s="136">
        <v>4</v>
      </c>
    </row>
    <row r="12" spans="1:42" customFormat="1" ht="15.6" x14ac:dyDescent="0.3">
      <c r="A12" s="159" t="s">
        <v>47</v>
      </c>
      <c r="B12" s="191">
        <v>67</v>
      </c>
      <c r="C12" s="136">
        <v>0</v>
      </c>
      <c r="D12" s="136">
        <v>0</v>
      </c>
      <c r="E12" s="136">
        <v>1</v>
      </c>
      <c r="F12" s="136">
        <v>1</v>
      </c>
      <c r="G12" s="136">
        <v>0</v>
      </c>
      <c r="H12" s="136">
        <v>2</v>
      </c>
      <c r="I12" s="136">
        <v>0</v>
      </c>
      <c r="J12" s="136">
        <v>0</v>
      </c>
      <c r="K12" s="136">
        <v>0</v>
      </c>
      <c r="L12" s="136">
        <v>0</v>
      </c>
      <c r="M12" s="136">
        <v>1</v>
      </c>
      <c r="N12" s="136">
        <v>0</v>
      </c>
      <c r="O12" s="136">
        <v>1</v>
      </c>
      <c r="P12" s="136">
        <v>0</v>
      </c>
      <c r="Q12" s="136">
        <v>1</v>
      </c>
      <c r="R12" s="136">
        <v>1</v>
      </c>
      <c r="S12" s="136">
        <v>35</v>
      </c>
      <c r="T12" s="136">
        <v>5</v>
      </c>
      <c r="U12" s="136">
        <v>0</v>
      </c>
      <c r="V12" s="136">
        <v>0</v>
      </c>
      <c r="W12" s="136">
        <v>0</v>
      </c>
      <c r="X12" s="136">
        <v>0</v>
      </c>
      <c r="Y12" s="136">
        <v>0</v>
      </c>
      <c r="Z12" s="136">
        <v>0</v>
      </c>
      <c r="AA12" s="136">
        <v>0</v>
      </c>
      <c r="AB12" s="136">
        <v>0</v>
      </c>
      <c r="AC12" s="136">
        <v>7</v>
      </c>
      <c r="AD12" s="136">
        <v>0</v>
      </c>
      <c r="AE12" s="136">
        <v>0</v>
      </c>
      <c r="AF12" s="136">
        <v>1</v>
      </c>
      <c r="AG12" s="136">
        <v>2</v>
      </c>
      <c r="AH12" s="136">
        <v>3</v>
      </c>
      <c r="AI12" s="136">
        <v>0</v>
      </c>
      <c r="AJ12" s="136">
        <v>5</v>
      </c>
      <c r="AK12" s="136">
        <v>0</v>
      </c>
      <c r="AL12" s="136">
        <v>0</v>
      </c>
      <c r="AM12" s="136">
        <v>1</v>
      </c>
      <c r="AN12" s="136">
        <v>0</v>
      </c>
      <c r="AO12" s="136">
        <v>0</v>
      </c>
      <c r="AP12" s="136">
        <v>0</v>
      </c>
    </row>
    <row r="13" spans="1:42" customFormat="1" ht="15.6" x14ac:dyDescent="0.3">
      <c r="A13" s="159" t="s">
        <v>48</v>
      </c>
      <c r="B13" s="191">
        <v>11</v>
      </c>
      <c r="C13" s="136">
        <v>0</v>
      </c>
      <c r="D13" s="136">
        <v>0</v>
      </c>
      <c r="E13" s="136">
        <v>0</v>
      </c>
      <c r="F13" s="136">
        <v>0</v>
      </c>
      <c r="G13" s="136">
        <v>0</v>
      </c>
      <c r="H13" s="136">
        <v>0</v>
      </c>
      <c r="I13" s="136">
        <v>0</v>
      </c>
      <c r="J13" s="136">
        <v>0</v>
      </c>
      <c r="K13" s="136">
        <v>0</v>
      </c>
      <c r="L13" s="136">
        <v>0</v>
      </c>
      <c r="M13" s="136">
        <v>0</v>
      </c>
      <c r="N13" s="136">
        <v>0</v>
      </c>
      <c r="O13" s="136">
        <v>0</v>
      </c>
      <c r="P13" s="136">
        <v>0</v>
      </c>
      <c r="Q13" s="136">
        <v>0</v>
      </c>
      <c r="R13" s="136">
        <v>0</v>
      </c>
      <c r="S13" s="136">
        <v>3</v>
      </c>
      <c r="T13" s="136">
        <v>1</v>
      </c>
      <c r="U13" s="136">
        <v>0</v>
      </c>
      <c r="V13" s="136">
        <v>0</v>
      </c>
      <c r="W13" s="136">
        <v>0</v>
      </c>
      <c r="X13" s="136">
        <v>0</v>
      </c>
      <c r="Y13" s="136">
        <v>0</v>
      </c>
      <c r="Z13" s="136">
        <v>0</v>
      </c>
      <c r="AA13" s="136">
        <v>0</v>
      </c>
      <c r="AB13" s="136">
        <v>0</v>
      </c>
      <c r="AC13" s="136">
        <v>2</v>
      </c>
      <c r="AD13" s="136">
        <v>0</v>
      </c>
      <c r="AE13" s="136">
        <v>0</v>
      </c>
      <c r="AF13" s="136">
        <v>0</v>
      </c>
      <c r="AG13" s="136">
        <v>3</v>
      </c>
      <c r="AH13" s="136">
        <v>1</v>
      </c>
      <c r="AI13" s="136">
        <v>0</v>
      </c>
      <c r="AJ13" s="136">
        <v>1</v>
      </c>
      <c r="AK13" s="136">
        <v>0</v>
      </c>
      <c r="AL13" s="136">
        <v>0</v>
      </c>
      <c r="AM13" s="136">
        <v>0</v>
      </c>
      <c r="AN13" s="136">
        <v>0</v>
      </c>
      <c r="AO13" s="136">
        <v>0</v>
      </c>
      <c r="AP13" s="136">
        <v>0</v>
      </c>
    </row>
    <row r="14" spans="1:42" customFormat="1" ht="15.6" x14ac:dyDescent="0.3">
      <c r="A14" s="159" t="s">
        <v>49</v>
      </c>
      <c r="B14" s="191">
        <v>637</v>
      </c>
      <c r="C14" s="136">
        <v>1</v>
      </c>
      <c r="D14" s="136">
        <v>0</v>
      </c>
      <c r="E14" s="136">
        <v>8</v>
      </c>
      <c r="F14" s="136">
        <v>4</v>
      </c>
      <c r="G14" s="136">
        <v>9</v>
      </c>
      <c r="H14" s="136">
        <v>37</v>
      </c>
      <c r="I14" s="136">
        <v>0</v>
      </c>
      <c r="J14" s="136">
        <v>2</v>
      </c>
      <c r="K14" s="136">
        <v>1</v>
      </c>
      <c r="L14" s="136">
        <v>0</v>
      </c>
      <c r="M14" s="136">
        <v>2</v>
      </c>
      <c r="N14" s="136">
        <v>0</v>
      </c>
      <c r="O14" s="136">
        <v>3</v>
      </c>
      <c r="P14" s="136">
        <v>2</v>
      </c>
      <c r="Q14" s="136">
        <v>14</v>
      </c>
      <c r="R14" s="136">
        <v>1</v>
      </c>
      <c r="S14" s="136">
        <v>252</v>
      </c>
      <c r="T14" s="136">
        <v>36</v>
      </c>
      <c r="U14" s="136">
        <v>3</v>
      </c>
      <c r="V14" s="136">
        <v>0</v>
      </c>
      <c r="W14" s="136">
        <v>4</v>
      </c>
      <c r="X14" s="136">
        <v>1</v>
      </c>
      <c r="Y14" s="136">
        <v>7</v>
      </c>
      <c r="Z14" s="136">
        <v>1</v>
      </c>
      <c r="AA14" s="136">
        <v>1</v>
      </c>
      <c r="AB14" s="136">
        <v>3</v>
      </c>
      <c r="AC14" s="136">
        <v>72</v>
      </c>
      <c r="AD14" s="136">
        <v>0</v>
      </c>
      <c r="AE14" s="136">
        <v>8</v>
      </c>
      <c r="AF14" s="136">
        <v>0</v>
      </c>
      <c r="AG14" s="136">
        <v>62</v>
      </c>
      <c r="AH14" s="136">
        <v>38</v>
      </c>
      <c r="AI14" s="136">
        <v>1</v>
      </c>
      <c r="AJ14" s="136">
        <v>25</v>
      </c>
      <c r="AK14" s="136">
        <v>0</v>
      </c>
      <c r="AL14" s="136">
        <v>6</v>
      </c>
      <c r="AM14" s="136">
        <v>15</v>
      </c>
      <c r="AN14" s="136">
        <v>4</v>
      </c>
      <c r="AO14" s="136">
        <v>6</v>
      </c>
      <c r="AP14" s="136">
        <v>8</v>
      </c>
    </row>
    <row r="15" spans="1:42" customFormat="1" ht="15.6" x14ac:dyDescent="0.3">
      <c r="A15" s="159" t="s">
        <v>50</v>
      </c>
      <c r="B15" s="191">
        <v>244</v>
      </c>
      <c r="C15" s="136">
        <v>0</v>
      </c>
      <c r="D15" s="136">
        <v>0</v>
      </c>
      <c r="E15" s="136">
        <v>2</v>
      </c>
      <c r="F15" s="136">
        <v>2</v>
      </c>
      <c r="G15" s="136">
        <v>1</v>
      </c>
      <c r="H15" s="136">
        <v>8</v>
      </c>
      <c r="I15" s="136">
        <v>0</v>
      </c>
      <c r="J15" s="136">
        <v>0</v>
      </c>
      <c r="K15" s="136">
        <v>0</v>
      </c>
      <c r="L15" s="136">
        <v>0</v>
      </c>
      <c r="M15" s="136">
        <v>1</v>
      </c>
      <c r="N15" s="136">
        <v>0</v>
      </c>
      <c r="O15" s="136">
        <v>1</v>
      </c>
      <c r="P15" s="136">
        <v>1</v>
      </c>
      <c r="Q15" s="136">
        <v>0</v>
      </c>
      <c r="R15" s="136">
        <v>0</v>
      </c>
      <c r="S15" s="136">
        <v>122</v>
      </c>
      <c r="T15" s="136">
        <v>11</v>
      </c>
      <c r="U15" s="136">
        <v>1</v>
      </c>
      <c r="V15" s="136">
        <v>0</v>
      </c>
      <c r="W15" s="136">
        <v>0</v>
      </c>
      <c r="X15" s="136">
        <v>0</v>
      </c>
      <c r="Y15" s="136">
        <v>1</v>
      </c>
      <c r="Z15" s="136">
        <v>0</v>
      </c>
      <c r="AA15" s="136">
        <v>0</v>
      </c>
      <c r="AB15" s="136">
        <v>0</v>
      </c>
      <c r="AC15" s="136">
        <v>39</v>
      </c>
      <c r="AD15" s="136">
        <v>0</v>
      </c>
      <c r="AE15" s="136">
        <v>3</v>
      </c>
      <c r="AF15" s="136">
        <v>0</v>
      </c>
      <c r="AG15" s="136">
        <v>14</v>
      </c>
      <c r="AH15" s="136">
        <v>10</v>
      </c>
      <c r="AI15" s="136">
        <v>0</v>
      </c>
      <c r="AJ15" s="136">
        <v>14</v>
      </c>
      <c r="AK15" s="136">
        <v>0</v>
      </c>
      <c r="AL15" s="136">
        <v>2</v>
      </c>
      <c r="AM15" s="136">
        <v>2</v>
      </c>
      <c r="AN15" s="136">
        <v>2</v>
      </c>
      <c r="AO15" s="136">
        <v>3</v>
      </c>
      <c r="AP15" s="136">
        <v>4</v>
      </c>
    </row>
    <row r="16" spans="1:42" customFormat="1" ht="15.6" x14ac:dyDescent="0.3">
      <c r="A16" s="159" t="s">
        <v>51</v>
      </c>
      <c r="B16" s="191">
        <v>225</v>
      </c>
      <c r="C16" s="136">
        <v>0</v>
      </c>
      <c r="D16" s="136">
        <v>0</v>
      </c>
      <c r="E16" s="136">
        <v>3</v>
      </c>
      <c r="F16" s="136">
        <v>3</v>
      </c>
      <c r="G16" s="136">
        <v>2</v>
      </c>
      <c r="H16" s="136">
        <v>18</v>
      </c>
      <c r="I16" s="136">
        <v>0</v>
      </c>
      <c r="J16" s="136">
        <v>2</v>
      </c>
      <c r="K16" s="136">
        <v>0</v>
      </c>
      <c r="L16" s="136">
        <v>0</v>
      </c>
      <c r="M16" s="136">
        <v>0</v>
      </c>
      <c r="N16" s="136">
        <v>0</v>
      </c>
      <c r="O16" s="136">
        <v>0</v>
      </c>
      <c r="P16" s="136">
        <v>1</v>
      </c>
      <c r="Q16" s="136">
        <v>5</v>
      </c>
      <c r="R16" s="136">
        <v>0</v>
      </c>
      <c r="S16" s="136">
        <v>77</v>
      </c>
      <c r="T16" s="136">
        <v>20</v>
      </c>
      <c r="U16" s="136">
        <v>2</v>
      </c>
      <c r="V16" s="136">
        <v>1</v>
      </c>
      <c r="W16" s="136">
        <v>0</v>
      </c>
      <c r="X16" s="136">
        <v>0</v>
      </c>
      <c r="Y16" s="136">
        <v>0</v>
      </c>
      <c r="Z16" s="136">
        <v>1</v>
      </c>
      <c r="AA16" s="136">
        <v>0</v>
      </c>
      <c r="AB16" s="136">
        <v>0</v>
      </c>
      <c r="AC16" s="136">
        <v>34</v>
      </c>
      <c r="AD16" s="136">
        <v>0</v>
      </c>
      <c r="AE16" s="136">
        <v>5</v>
      </c>
      <c r="AF16" s="136">
        <v>1</v>
      </c>
      <c r="AG16" s="136">
        <v>16</v>
      </c>
      <c r="AH16" s="136">
        <v>7</v>
      </c>
      <c r="AI16" s="136">
        <v>0</v>
      </c>
      <c r="AJ16" s="136">
        <v>9</v>
      </c>
      <c r="AK16" s="136">
        <v>0</v>
      </c>
      <c r="AL16" s="136">
        <v>0</v>
      </c>
      <c r="AM16" s="136">
        <v>4</v>
      </c>
      <c r="AN16" s="136">
        <v>5</v>
      </c>
      <c r="AO16" s="136">
        <v>5</v>
      </c>
      <c r="AP16" s="136">
        <v>4</v>
      </c>
    </row>
    <row r="17" spans="1:42" customFormat="1" ht="15.6" x14ac:dyDescent="0.3">
      <c r="A17" s="159" t="s">
        <v>52</v>
      </c>
      <c r="B17" s="191">
        <v>493</v>
      </c>
      <c r="C17" s="136">
        <v>0</v>
      </c>
      <c r="D17" s="136">
        <v>23</v>
      </c>
      <c r="E17" s="136">
        <v>22</v>
      </c>
      <c r="F17" s="136">
        <v>6</v>
      </c>
      <c r="G17" s="136">
        <v>4</v>
      </c>
      <c r="H17" s="136">
        <v>32</v>
      </c>
      <c r="I17" s="136">
        <v>2</v>
      </c>
      <c r="J17" s="136">
        <v>2</v>
      </c>
      <c r="K17" s="136">
        <v>2</v>
      </c>
      <c r="L17" s="136">
        <v>1</v>
      </c>
      <c r="M17" s="136">
        <v>8</v>
      </c>
      <c r="N17" s="136">
        <v>1</v>
      </c>
      <c r="O17" s="136">
        <v>10</v>
      </c>
      <c r="P17" s="136">
        <v>7</v>
      </c>
      <c r="Q17" s="136">
        <v>3</v>
      </c>
      <c r="R17" s="136">
        <v>5</v>
      </c>
      <c r="S17" s="136">
        <v>46</v>
      </c>
      <c r="T17" s="136">
        <v>24</v>
      </c>
      <c r="U17" s="136">
        <v>2</v>
      </c>
      <c r="V17" s="136">
        <v>0</v>
      </c>
      <c r="W17" s="136">
        <v>4</v>
      </c>
      <c r="X17" s="136">
        <v>0</v>
      </c>
      <c r="Y17" s="136">
        <v>1</v>
      </c>
      <c r="Z17" s="136">
        <v>3</v>
      </c>
      <c r="AA17" s="136">
        <v>2</v>
      </c>
      <c r="AB17" s="136">
        <v>7</v>
      </c>
      <c r="AC17" s="136">
        <v>29</v>
      </c>
      <c r="AD17" s="136">
        <v>2</v>
      </c>
      <c r="AE17" s="136">
        <v>4</v>
      </c>
      <c r="AF17" s="136">
        <v>0</v>
      </c>
      <c r="AG17" s="136">
        <v>27</v>
      </c>
      <c r="AH17" s="136">
        <v>124</v>
      </c>
      <c r="AI17" s="136">
        <v>8</v>
      </c>
      <c r="AJ17" s="136">
        <v>16</v>
      </c>
      <c r="AK17" s="136">
        <v>0</v>
      </c>
      <c r="AL17" s="136">
        <v>3</v>
      </c>
      <c r="AM17" s="136">
        <v>8</v>
      </c>
      <c r="AN17" s="136">
        <v>41</v>
      </c>
      <c r="AO17" s="136">
        <v>12</v>
      </c>
      <c r="AP17" s="136">
        <v>2</v>
      </c>
    </row>
    <row r="18" spans="1:42" customFormat="1" ht="15.6" x14ac:dyDescent="0.3">
      <c r="A18" s="159" t="s">
        <v>53</v>
      </c>
      <c r="B18" s="191">
        <v>333</v>
      </c>
      <c r="C18" s="136">
        <v>0</v>
      </c>
      <c r="D18" s="136">
        <v>0</v>
      </c>
      <c r="E18" s="136">
        <v>4</v>
      </c>
      <c r="F18" s="136">
        <v>2</v>
      </c>
      <c r="G18" s="136">
        <v>3</v>
      </c>
      <c r="H18" s="136">
        <v>13</v>
      </c>
      <c r="I18" s="136">
        <v>0</v>
      </c>
      <c r="J18" s="136">
        <v>2</v>
      </c>
      <c r="K18" s="136">
        <v>0</v>
      </c>
      <c r="L18" s="136">
        <v>0</v>
      </c>
      <c r="M18" s="136">
        <v>0</v>
      </c>
      <c r="N18" s="136">
        <v>0</v>
      </c>
      <c r="O18" s="136">
        <v>2</v>
      </c>
      <c r="P18" s="136">
        <v>2</v>
      </c>
      <c r="Q18" s="136">
        <v>2</v>
      </c>
      <c r="R18" s="136">
        <v>1</v>
      </c>
      <c r="S18" s="136">
        <v>172</v>
      </c>
      <c r="T18" s="136">
        <v>16</v>
      </c>
      <c r="U18" s="136">
        <v>1</v>
      </c>
      <c r="V18" s="136">
        <v>0</v>
      </c>
      <c r="W18" s="136">
        <v>0</v>
      </c>
      <c r="X18" s="136">
        <v>1</v>
      </c>
      <c r="Y18" s="136">
        <v>2</v>
      </c>
      <c r="Z18" s="136">
        <v>0</v>
      </c>
      <c r="AA18" s="136">
        <v>0</v>
      </c>
      <c r="AB18" s="136">
        <v>0</v>
      </c>
      <c r="AC18" s="136">
        <v>29</v>
      </c>
      <c r="AD18" s="136">
        <v>0</v>
      </c>
      <c r="AE18" s="136">
        <v>1</v>
      </c>
      <c r="AF18" s="136">
        <v>0</v>
      </c>
      <c r="AG18" s="136">
        <v>35</v>
      </c>
      <c r="AH18" s="136">
        <v>13</v>
      </c>
      <c r="AI18" s="136">
        <v>3</v>
      </c>
      <c r="AJ18" s="136">
        <v>8</v>
      </c>
      <c r="AK18" s="136">
        <v>0</v>
      </c>
      <c r="AL18" s="136">
        <v>1</v>
      </c>
      <c r="AM18" s="136">
        <v>7</v>
      </c>
      <c r="AN18" s="136">
        <v>5</v>
      </c>
      <c r="AO18" s="136">
        <v>2</v>
      </c>
      <c r="AP18" s="136">
        <v>6</v>
      </c>
    </row>
    <row r="19" spans="1:42" customFormat="1" ht="15.6" x14ac:dyDescent="0.3">
      <c r="A19" s="159" t="s">
        <v>54</v>
      </c>
      <c r="B19" s="191">
        <v>141</v>
      </c>
      <c r="C19" s="136">
        <v>0</v>
      </c>
      <c r="D19" s="136">
        <v>0</v>
      </c>
      <c r="E19" s="136">
        <v>2</v>
      </c>
      <c r="F19" s="136">
        <v>0</v>
      </c>
      <c r="G19" s="136">
        <v>2</v>
      </c>
      <c r="H19" s="136">
        <v>8</v>
      </c>
      <c r="I19" s="136">
        <v>0</v>
      </c>
      <c r="J19" s="136">
        <v>1</v>
      </c>
      <c r="K19" s="136">
        <v>0</v>
      </c>
      <c r="L19" s="136">
        <v>0</v>
      </c>
      <c r="M19" s="136">
        <v>0</v>
      </c>
      <c r="N19" s="136">
        <v>0</v>
      </c>
      <c r="O19" s="136">
        <v>1</v>
      </c>
      <c r="P19" s="136">
        <v>1</v>
      </c>
      <c r="Q19" s="136">
        <v>4</v>
      </c>
      <c r="R19" s="136">
        <v>0</v>
      </c>
      <c r="S19" s="136">
        <v>62</v>
      </c>
      <c r="T19" s="136">
        <v>5</v>
      </c>
      <c r="U19" s="136">
        <v>0</v>
      </c>
      <c r="V19" s="136">
        <v>0</v>
      </c>
      <c r="W19" s="136">
        <v>1</v>
      </c>
      <c r="X19" s="136">
        <v>0</v>
      </c>
      <c r="Y19" s="136">
        <v>1</v>
      </c>
      <c r="Z19" s="136">
        <v>0</v>
      </c>
      <c r="AA19" s="136">
        <v>0</v>
      </c>
      <c r="AB19" s="136">
        <v>0</v>
      </c>
      <c r="AC19" s="136">
        <v>19</v>
      </c>
      <c r="AD19" s="136">
        <v>0</v>
      </c>
      <c r="AE19" s="136">
        <v>0</v>
      </c>
      <c r="AF19" s="136">
        <v>0</v>
      </c>
      <c r="AG19" s="136">
        <v>12</v>
      </c>
      <c r="AH19" s="136">
        <v>8</v>
      </c>
      <c r="AI19" s="136">
        <v>1</v>
      </c>
      <c r="AJ19" s="136">
        <v>7</v>
      </c>
      <c r="AK19" s="136">
        <v>0</v>
      </c>
      <c r="AL19" s="136">
        <v>1</v>
      </c>
      <c r="AM19" s="136">
        <v>1</v>
      </c>
      <c r="AN19" s="136">
        <v>1</v>
      </c>
      <c r="AO19" s="136">
        <v>1</v>
      </c>
      <c r="AP19" s="136">
        <v>2</v>
      </c>
    </row>
    <row r="20" spans="1:42" customFormat="1" ht="15.6" x14ac:dyDescent="0.3">
      <c r="A20" s="159" t="s">
        <v>55</v>
      </c>
      <c r="B20" s="191">
        <v>60</v>
      </c>
      <c r="C20" s="136">
        <v>0</v>
      </c>
      <c r="D20" s="136">
        <v>0</v>
      </c>
      <c r="E20" s="136">
        <v>1</v>
      </c>
      <c r="F20" s="136">
        <v>1</v>
      </c>
      <c r="G20" s="136">
        <v>0</v>
      </c>
      <c r="H20" s="136">
        <v>4</v>
      </c>
      <c r="I20" s="136">
        <v>0</v>
      </c>
      <c r="J20" s="136">
        <v>1</v>
      </c>
      <c r="K20" s="136">
        <v>0</v>
      </c>
      <c r="L20" s="136">
        <v>0</v>
      </c>
      <c r="M20" s="136">
        <v>0</v>
      </c>
      <c r="N20" s="136">
        <v>0</v>
      </c>
      <c r="O20" s="136">
        <v>1</v>
      </c>
      <c r="P20" s="136">
        <v>0</v>
      </c>
      <c r="Q20" s="136">
        <v>0</v>
      </c>
      <c r="R20" s="136">
        <v>0</v>
      </c>
      <c r="S20" s="136">
        <v>22</v>
      </c>
      <c r="T20" s="136">
        <v>2</v>
      </c>
      <c r="U20" s="136">
        <v>0</v>
      </c>
      <c r="V20" s="136">
        <v>1</v>
      </c>
      <c r="W20" s="136">
        <v>2</v>
      </c>
      <c r="X20" s="136">
        <v>0</v>
      </c>
      <c r="Y20" s="136">
        <v>1</v>
      </c>
      <c r="Z20" s="136">
        <v>0</v>
      </c>
      <c r="AA20" s="136">
        <v>0</v>
      </c>
      <c r="AB20" s="136">
        <v>0</v>
      </c>
      <c r="AC20" s="136">
        <v>6</v>
      </c>
      <c r="AD20" s="136">
        <v>0</v>
      </c>
      <c r="AE20" s="136">
        <v>1</v>
      </c>
      <c r="AF20" s="136">
        <v>0</v>
      </c>
      <c r="AG20" s="136">
        <v>6</v>
      </c>
      <c r="AH20" s="136">
        <v>3</v>
      </c>
      <c r="AI20" s="136">
        <v>1</v>
      </c>
      <c r="AJ20" s="136">
        <v>2</v>
      </c>
      <c r="AK20" s="136">
        <v>0</v>
      </c>
      <c r="AL20" s="136">
        <v>0</v>
      </c>
      <c r="AM20" s="136">
        <v>2</v>
      </c>
      <c r="AN20" s="136">
        <v>0</v>
      </c>
      <c r="AO20" s="136">
        <v>2</v>
      </c>
      <c r="AP20" s="136">
        <v>1</v>
      </c>
    </row>
    <row r="21" spans="1:42" customFormat="1" ht="15.6" x14ac:dyDescent="0.3">
      <c r="A21" s="159" t="s">
        <v>56</v>
      </c>
      <c r="B21" s="191">
        <v>104</v>
      </c>
      <c r="C21" s="136">
        <v>0</v>
      </c>
      <c r="D21" s="136">
        <v>0</v>
      </c>
      <c r="E21" s="136">
        <v>2</v>
      </c>
      <c r="F21" s="136">
        <v>2</v>
      </c>
      <c r="G21" s="136">
        <v>2</v>
      </c>
      <c r="H21" s="136">
        <v>1</v>
      </c>
      <c r="I21" s="136">
        <v>0</v>
      </c>
      <c r="J21" s="136">
        <v>0</v>
      </c>
      <c r="K21" s="136">
        <v>0</v>
      </c>
      <c r="L21" s="136">
        <v>0</v>
      </c>
      <c r="M21" s="136">
        <v>0</v>
      </c>
      <c r="N21" s="136">
        <v>0</v>
      </c>
      <c r="O21" s="136">
        <v>2</v>
      </c>
      <c r="P21" s="136">
        <v>0</v>
      </c>
      <c r="Q21" s="136">
        <v>2</v>
      </c>
      <c r="R21" s="136">
        <v>0</v>
      </c>
      <c r="S21" s="136">
        <v>38</v>
      </c>
      <c r="T21" s="136">
        <v>0</v>
      </c>
      <c r="U21" s="136">
        <v>0</v>
      </c>
      <c r="V21" s="136">
        <v>0</v>
      </c>
      <c r="W21" s="136">
        <v>2</v>
      </c>
      <c r="X21" s="136">
        <v>0</v>
      </c>
      <c r="Y21" s="136">
        <v>1</v>
      </c>
      <c r="Z21" s="136">
        <v>0</v>
      </c>
      <c r="AA21" s="136">
        <v>1</v>
      </c>
      <c r="AB21" s="136">
        <v>0</v>
      </c>
      <c r="AC21" s="136">
        <v>13</v>
      </c>
      <c r="AD21" s="136">
        <v>0</v>
      </c>
      <c r="AE21" s="136">
        <v>0</v>
      </c>
      <c r="AF21" s="136">
        <v>1</v>
      </c>
      <c r="AG21" s="136">
        <v>13</v>
      </c>
      <c r="AH21" s="136">
        <v>3</v>
      </c>
      <c r="AI21" s="136">
        <v>0</v>
      </c>
      <c r="AJ21" s="136">
        <v>12</v>
      </c>
      <c r="AK21" s="136">
        <v>0</v>
      </c>
      <c r="AL21" s="136">
        <v>2</v>
      </c>
      <c r="AM21" s="136">
        <v>5</v>
      </c>
      <c r="AN21" s="136">
        <v>1</v>
      </c>
      <c r="AO21" s="136">
        <v>0</v>
      </c>
      <c r="AP21" s="136">
        <v>1</v>
      </c>
    </row>
    <row r="22" spans="1:42" customFormat="1" ht="15.6" x14ac:dyDescent="0.3">
      <c r="A22" s="159" t="s">
        <v>57</v>
      </c>
      <c r="B22" s="191">
        <v>62</v>
      </c>
      <c r="C22" s="136">
        <v>0</v>
      </c>
      <c r="D22" s="136">
        <v>0</v>
      </c>
      <c r="E22" s="136">
        <v>2</v>
      </c>
      <c r="F22" s="136">
        <v>0</v>
      </c>
      <c r="G22" s="136">
        <v>1</v>
      </c>
      <c r="H22" s="136">
        <v>0</v>
      </c>
      <c r="I22" s="136">
        <v>0</v>
      </c>
      <c r="J22" s="136">
        <v>0</v>
      </c>
      <c r="K22" s="136">
        <v>0</v>
      </c>
      <c r="L22" s="136">
        <v>0</v>
      </c>
      <c r="M22" s="136">
        <v>0</v>
      </c>
      <c r="N22" s="136">
        <v>0</v>
      </c>
      <c r="O22" s="136">
        <v>0</v>
      </c>
      <c r="P22" s="136">
        <v>0</v>
      </c>
      <c r="Q22" s="136">
        <v>1</v>
      </c>
      <c r="R22" s="136">
        <v>2</v>
      </c>
      <c r="S22" s="136">
        <v>16</v>
      </c>
      <c r="T22" s="136">
        <v>1</v>
      </c>
      <c r="U22" s="136">
        <v>0</v>
      </c>
      <c r="V22" s="136">
        <v>0</v>
      </c>
      <c r="W22" s="136">
        <v>1</v>
      </c>
      <c r="X22" s="136">
        <v>0</v>
      </c>
      <c r="Y22" s="136">
        <v>0</v>
      </c>
      <c r="Z22" s="136">
        <v>0</v>
      </c>
      <c r="AA22" s="136">
        <v>0</v>
      </c>
      <c r="AB22" s="136">
        <v>0</v>
      </c>
      <c r="AC22" s="136">
        <v>6</v>
      </c>
      <c r="AD22" s="136">
        <v>0</v>
      </c>
      <c r="AE22" s="136">
        <v>0</v>
      </c>
      <c r="AF22" s="136">
        <v>1</v>
      </c>
      <c r="AG22" s="136">
        <v>8</v>
      </c>
      <c r="AH22" s="136">
        <v>10</v>
      </c>
      <c r="AI22" s="136">
        <v>0</v>
      </c>
      <c r="AJ22" s="136">
        <v>6</v>
      </c>
      <c r="AK22" s="136">
        <v>0</v>
      </c>
      <c r="AL22" s="136">
        <v>0</v>
      </c>
      <c r="AM22" s="136">
        <v>4</v>
      </c>
      <c r="AN22" s="136">
        <v>1</v>
      </c>
      <c r="AO22" s="136">
        <v>1</v>
      </c>
      <c r="AP22" s="136">
        <v>1</v>
      </c>
    </row>
    <row r="23" spans="1:42" customFormat="1" ht="15.6" x14ac:dyDescent="0.3">
      <c r="A23" s="159" t="s">
        <v>58</v>
      </c>
      <c r="B23" s="191">
        <v>92</v>
      </c>
      <c r="C23" s="136">
        <v>1</v>
      </c>
      <c r="D23" s="136">
        <v>0</v>
      </c>
      <c r="E23" s="136">
        <v>2</v>
      </c>
      <c r="F23" s="136">
        <v>1</v>
      </c>
      <c r="G23" s="136">
        <v>0</v>
      </c>
      <c r="H23" s="136">
        <v>5</v>
      </c>
      <c r="I23" s="136">
        <v>0</v>
      </c>
      <c r="J23" s="136">
        <v>0</v>
      </c>
      <c r="K23" s="136">
        <v>0</v>
      </c>
      <c r="L23" s="136">
        <v>0</v>
      </c>
      <c r="M23" s="136">
        <v>0</v>
      </c>
      <c r="N23" s="136">
        <v>0</v>
      </c>
      <c r="O23" s="136">
        <v>0</v>
      </c>
      <c r="P23" s="136">
        <v>0</v>
      </c>
      <c r="Q23" s="136">
        <v>0</v>
      </c>
      <c r="R23" s="136">
        <v>0</v>
      </c>
      <c r="S23" s="136">
        <v>25</v>
      </c>
      <c r="T23" s="136">
        <v>8</v>
      </c>
      <c r="U23" s="136">
        <v>0</v>
      </c>
      <c r="V23" s="136">
        <v>1</v>
      </c>
      <c r="W23" s="136">
        <v>1</v>
      </c>
      <c r="X23" s="136">
        <v>0</v>
      </c>
      <c r="Y23" s="136">
        <v>0</v>
      </c>
      <c r="Z23" s="136">
        <v>0</v>
      </c>
      <c r="AA23" s="136">
        <v>0</v>
      </c>
      <c r="AB23" s="136">
        <v>0</v>
      </c>
      <c r="AC23" s="136">
        <v>20</v>
      </c>
      <c r="AD23" s="136">
        <v>0</v>
      </c>
      <c r="AE23" s="136">
        <v>0</v>
      </c>
      <c r="AF23" s="136">
        <v>1</v>
      </c>
      <c r="AG23" s="136">
        <v>7</v>
      </c>
      <c r="AH23" s="136">
        <v>6</v>
      </c>
      <c r="AI23" s="136">
        <v>1</v>
      </c>
      <c r="AJ23" s="136">
        <v>7</v>
      </c>
      <c r="AK23" s="136">
        <v>0</v>
      </c>
      <c r="AL23" s="136">
        <v>0</v>
      </c>
      <c r="AM23" s="136">
        <v>1</v>
      </c>
      <c r="AN23" s="136">
        <v>1</v>
      </c>
      <c r="AO23" s="136">
        <v>0</v>
      </c>
      <c r="AP23" s="136">
        <v>4</v>
      </c>
    </row>
    <row r="24" spans="1:42" customFormat="1" ht="15.6" x14ac:dyDescent="0.3">
      <c r="A24" s="159" t="s">
        <v>59</v>
      </c>
      <c r="B24" s="191">
        <v>23</v>
      </c>
      <c r="C24" s="136">
        <v>0</v>
      </c>
      <c r="D24" s="136">
        <v>0</v>
      </c>
      <c r="E24" s="136">
        <v>0</v>
      </c>
      <c r="F24" s="136">
        <v>2</v>
      </c>
      <c r="G24" s="136">
        <v>0</v>
      </c>
      <c r="H24" s="136">
        <v>0</v>
      </c>
      <c r="I24" s="136">
        <v>0</v>
      </c>
      <c r="J24" s="136">
        <v>0</v>
      </c>
      <c r="K24" s="136">
        <v>0</v>
      </c>
      <c r="L24" s="136">
        <v>0</v>
      </c>
      <c r="M24" s="136">
        <v>0</v>
      </c>
      <c r="N24" s="136">
        <v>0</v>
      </c>
      <c r="O24" s="136">
        <v>0</v>
      </c>
      <c r="P24" s="136">
        <v>0</v>
      </c>
      <c r="Q24" s="136">
        <v>0</v>
      </c>
      <c r="R24" s="136">
        <v>1</v>
      </c>
      <c r="S24" s="136">
        <v>7</v>
      </c>
      <c r="T24" s="136">
        <v>2</v>
      </c>
      <c r="U24" s="136">
        <v>0</v>
      </c>
      <c r="V24" s="136">
        <v>0</v>
      </c>
      <c r="W24" s="136">
        <v>1</v>
      </c>
      <c r="X24" s="136">
        <v>0</v>
      </c>
      <c r="Y24" s="136">
        <v>0</v>
      </c>
      <c r="Z24" s="136">
        <v>1</v>
      </c>
      <c r="AA24" s="136">
        <v>0</v>
      </c>
      <c r="AB24" s="136">
        <v>0</v>
      </c>
      <c r="AC24" s="136">
        <v>2</v>
      </c>
      <c r="AD24" s="136">
        <v>1</v>
      </c>
      <c r="AE24" s="136">
        <v>0</v>
      </c>
      <c r="AF24" s="136">
        <v>0</v>
      </c>
      <c r="AG24" s="136">
        <v>0</v>
      </c>
      <c r="AH24" s="136">
        <v>0</v>
      </c>
      <c r="AI24" s="136">
        <v>0</v>
      </c>
      <c r="AJ24" s="136">
        <v>2</v>
      </c>
      <c r="AK24" s="136">
        <v>0</v>
      </c>
      <c r="AL24" s="136">
        <v>0</v>
      </c>
      <c r="AM24" s="136">
        <v>2</v>
      </c>
      <c r="AN24" s="136">
        <v>2</v>
      </c>
      <c r="AO24" s="136">
        <v>0</v>
      </c>
      <c r="AP24" s="136">
        <v>0</v>
      </c>
    </row>
    <row r="25" spans="1:42" customFormat="1" ht="15.6" x14ac:dyDescent="0.3">
      <c r="A25" s="159" t="s">
        <v>60</v>
      </c>
      <c r="B25" s="191">
        <v>147</v>
      </c>
      <c r="C25" s="136">
        <v>0</v>
      </c>
      <c r="D25" s="136">
        <v>0</v>
      </c>
      <c r="E25" s="136">
        <v>2</v>
      </c>
      <c r="F25" s="136">
        <v>2</v>
      </c>
      <c r="G25" s="136">
        <v>0</v>
      </c>
      <c r="H25" s="136">
        <v>3</v>
      </c>
      <c r="I25" s="136">
        <v>0</v>
      </c>
      <c r="J25" s="136">
        <v>2</v>
      </c>
      <c r="K25" s="136">
        <v>0</v>
      </c>
      <c r="L25" s="136">
        <v>0</v>
      </c>
      <c r="M25" s="136">
        <v>1</v>
      </c>
      <c r="N25" s="136">
        <v>0</v>
      </c>
      <c r="O25" s="136">
        <v>0</v>
      </c>
      <c r="P25" s="136">
        <v>0</v>
      </c>
      <c r="Q25" s="136">
        <v>2</v>
      </c>
      <c r="R25" s="136">
        <v>0</v>
      </c>
      <c r="S25" s="136">
        <v>81</v>
      </c>
      <c r="T25" s="136">
        <v>9</v>
      </c>
      <c r="U25" s="136">
        <v>0</v>
      </c>
      <c r="V25" s="136">
        <v>0</v>
      </c>
      <c r="W25" s="136">
        <v>2</v>
      </c>
      <c r="X25" s="136">
        <v>0</v>
      </c>
      <c r="Y25" s="136">
        <v>0</v>
      </c>
      <c r="Z25" s="136">
        <v>0</v>
      </c>
      <c r="AA25" s="136">
        <v>0</v>
      </c>
      <c r="AB25" s="136">
        <v>0</v>
      </c>
      <c r="AC25" s="136">
        <v>12</v>
      </c>
      <c r="AD25" s="136">
        <v>0</v>
      </c>
      <c r="AE25" s="136">
        <v>3</v>
      </c>
      <c r="AF25" s="136">
        <v>0</v>
      </c>
      <c r="AG25" s="136">
        <v>7</v>
      </c>
      <c r="AH25" s="136">
        <v>4</v>
      </c>
      <c r="AI25" s="136">
        <v>0</v>
      </c>
      <c r="AJ25" s="136">
        <v>7</v>
      </c>
      <c r="AK25" s="136">
        <v>0</v>
      </c>
      <c r="AL25" s="136">
        <v>0</v>
      </c>
      <c r="AM25" s="136">
        <v>2</v>
      </c>
      <c r="AN25" s="136">
        <v>0</v>
      </c>
      <c r="AO25" s="136">
        <v>3</v>
      </c>
      <c r="AP25" s="136">
        <v>5</v>
      </c>
    </row>
    <row r="26" spans="1:42" customFormat="1" ht="15.6" x14ac:dyDescent="0.3">
      <c r="A26" s="159" t="s">
        <v>61</v>
      </c>
      <c r="B26" s="191">
        <v>194</v>
      </c>
      <c r="C26" s="136">
        <v>0</v>
      </c>
      <c r="D26" s="136">
        <v>0</v>
      </c>
      <c r="E26" s="136">
        <v>2</v>
      </c>
      <c r="F26" s="136">
        <v>0</v>
      </c>
      <c r="G26" s="136">
        <v>1</v>
      </c>
      <c r="H26" s="136">
        <v>5</v>
      </c>
      <c r="I26" s="136">
        <v>0</v>
      </c>
      <c r="J26" s="136">
        <v>3</v>
      </c>
      <c r="K26" s="136">
        <v>0</v>
      </c>
      <c r="L26" s="136">
        <v>0</v>
      </c>
      <c r="M26" s="136">
        <v>0</v>
      </c>
      <c r="N26" s="136">
        <v>0</v>
      </c>
      <c r="O26" s="136">
        <v>0</v>
      </c>
      <c r="P26" s="136">
        <v>0</v>
      </c>
      <c r="Q26" s="136">
        <v>0</v>
      </c>
      <c r="R26" s="136">
        <v>0</v>
      </c>
      <c r="S26" s="136">
        <v>113</v>
      </c>
      <c r="T26" s="136">
        <v>5</v>
      </c>
      <c r="U26" s="136">
        <v>0</v>
      </c>
      <c r="V26" s="136">
        <v>1</v>
      </c>
      <c r="W26" s="136">
        <v>0</v>
      </c>
      <c r="X26" s="136">
        <v>0</v>
      </c>
      <c r="Y26" s="136">
        <v>0</v>
      </c>
      <c r="Z26" s="136">
        <v>0</v>
      </c>
      <c r="AA26" s="136">
        <v>1</v>
      </c>
      <c r="AB26" s="136">
        <v>0</v>
      </c>
      <c r="AC26" s="136">
        <v>21</v>
      </c>
      <c r="AD26" s="136">
        <v>0</v>
      </c>
      <c r="AE26" s="136">
        <v>3</v>
      </c>
      <c r="AF26" s="136">
        <v>0</v>
      </c>
      <c r="AG26" s="136">
        <v>13</v>
      </c>
      <c r="AH26" s="136">
        <v>6</v>
      </c>
      <c r="AI26" s="136">
        <v>0</v>
      </c>
      <c r="AJ26" s="136">
        <v>6</v>
      </c>
      <c r="AK26" s="136">
        <v>0</v>
      </c>
      <c r="AL26" s="136">
        <v>0</v>
      </c>
      <c r="AM26" s="136">
        <v>12</v>
      </c>
      <c r="AN26" s="136">
        <v>1</v>
      </c>
      <c r="AO26" s="136">
        <v>0</v>
      </c>
      <c r="AP26" s="136">
        <v>1</v>
      </c>
    </row>
    <row r="27" spans="1:42" customFormat="1" ht="15.6" x14ac:dyDescent="0.3">
      <c r="A27" s="159" t="s">
        <v>62</v>
      </c>
      <c r="B27" s="191">
        <v>224</v>
      </c>
      <c r="C27" s="136">
        <v>0</v>
      </c>
      <c r="D27" s="136">
        <v>2</v>
      </c>
      <c r="E27" s="136">
        <v>6</v>
      </c>
      <c r="F27" s="136">
        <v>0</v>
      </c>
      <c r="G27" s="136">
        <v>4</v>
      </c>
      <c r="H27" s="136">
        <v>6</v>
      </c>
      <c r="I27" s="136">
        <v>0</v>
      </c>
      <c r="J27" s="136">
        <v>2</v>
      </c>
      <c r="K27" s="136">
        <v>1</v>
      </c>
      <c r="L27" s="136">
        <v>0</v>
      </c>
      <c r="M27" s="136">
        <v>1</v>
      </c>
      <c r="N27" s="136">
        <v>0</v>
      </c>
      <c r="O27" s="136">
        <v>2</v>
      </c>
      <c r="P27" s="136">
        <v>2</v>
      </c>
      <c r="Q27" s="136">
        <v>5</v>
      </c>
      <c r="R27" s="136">
        <v>1</v>
      </c>
      <c r="S27" s="136">
        <v>113</v>
      </c>
      <c r="T27" s="136">
        <v>9</v>
      </c>
      <c r="U27" s="136">
        <v>0</v>
      </c>
      <c r="V27" s="136">
        <v>2</v>
      </c>
      <c r="W27" s="136">
        <v>3</v>
      </c>
      <c r="X27" s="136">
        <v>0</v>
      </c>
      <c r="Y27" s="136">
        <v>0</v>
      </c>
      <c r="Z27" s="136">
        <v>1</v>
      </c>
      <c r="AA27" s="136">
        <v>0</v>
      </c>
      <c r="AB27" s="136">
        <v>1</v>
      </c>
      <c r="AC27" s="136">
        <v>14</v>
      </c>
      <c r="AD27" s="136">
        <v>0</v>
      </c>
      <c r="AE27" s="136">
        <v>2</v>
      </c>
      <c r="AF27" s="136">
        <v>0</v>
      </c>
      <c r="AG27" s="136">
        <v>15</v>
      </c>
      <c r="AH27" s="136">
        <v>11</v>
      </c>
      <c r="AI27" s="136">
        <v>1</v>
      </c>
      <c r="AJ27" s="136">
        <v>14</v>
      </c>
      <c r="AK27" s="136">
        <v>0</v>
      </c>
      <c r="AL27" s="136">
        <v>1</v>
      </c>
      <c r="AM27" s="136">
        <v>1</v>
      </c>
      <c r="AN27" s="136">
        <v>0</v>
      </c>
      <c r="AO27" s="136">
        <v>4</v>
      </c>
      <c r="AP27" s="136">
        <v>0</v>
      </c>
    </row>
    <row r="28" spans="1:42" customFormat="1" ht="15.6" x14ac:dyDescent="0.3">
      <c r="A28" s="159" t="s">
        <v>63</v>
      </c>
      <c r="B28" s="191">
        <v>155</v>
      </c>
      <c r="C28" s="136">
        <v>0</v>
      </c>
      <c r="D28" s="136">
        <v>0</v>
      </c>
      <c r="E28" s="136">
        <v>3</v>
      </c>
      <c r="F28" s="136">
        <v>3</v>
      </c>
      <c r="G28" s="136">
        <v>5</v>
      </c>
      <c r="H28" s="136">
        <v>6</v>
      </c>
      <c r="I28" s="136">
        <v>0</v>
      </c>
      <c r="J28" s="136">
        <v>1</v>
      </c>
      <c r="K28" s="136">
        <v>0</v>
      </c>
      <c r="L28" s="136">
        <v>0</v>
      </c>
      <c r="M28" s="136">
        <v>1</v>
      </c>
      <c r="N28" s="136">
        <v>0</v>
      </c>
      <c r="O28" s="136">
        <v>0</v>
      </c>
      <c r="P28" s="136">
        <v>0</v>
      </c>
      <c r="Q28" s="136">
        <v>2</v>
      </c>
      <c r="R28" s="136">
        <v>1</v>
      </c>
      <c r="S28" s="136">
        <v>70</v>
      </c>
      <c r="T28" s="136">
        <v>8</v>
      </c>
      <c r="U28" s="136">
        <v>0</v>
      </c>
      <c r="V28" s="136">
        <v>0</v>
      </c>
      <c r="W28" s="136">
        <v>0</v>
      </c>
      <c r="X28" s="136">
        <v>0</v>
      </c>
      <c r="Y28" s="136">
        <v>0</v>
      </c>
      <c r="Z28" s="136">
        <v>0</v>
      </c>
      <c r="AA28" s="136">
        <v>2</v>
      </c>
      <c r="AB28" s="136">
        <v>0</v>
      </c>
      <c r="AC28" s="136">
        <v>15</v>
      </c>
      <c r="AD28" s="136">
        <v>1</v>
      </c>
      <c r="AE28" s="136">
        <v>2</v>
      </c>
      <c r="AF28" s="136">
        <v>0</v>
      </c>
      <c r="AG28" s="136">
        <v>12</v>
      </c>
      <c r="AH28" s="136">
        <v>8</v>
      </c>
      <c r="AI28" s="136">
        <v>1</v>
      </c>
      <c r="AJ28" s="136">
        <v>5</v>
      </c>
      <c r="AK28" s="136">
        <v>0</v>
      </c>
      <c r="AL28" s="136">
        <v>0</v>
      </c>
      <c r="AM28" s="136">
        <v>4</v>
      </c>
      <c r="AN28" s="136">
        <v>1</v>
      </c>
      <c r="AO28" s="136">
        <v>1</v>
      </c>
      <c r="AP28" s="136">
        <v>3</v>
      </c>
    </row>
    <row r="29" spans="1:42" customFormat="1" ht="15.6" x14ac:dyDescent="0.3">
      <c r="A29" s="159" t="s">
        <v>64</v>
      </c>
      <c r="B29" s="191">
        <v>39</v>
      </c>
      <c r="C29" s="136">
        <v>0</v>
      </c>
      <c r="D29" s="136">
        <v>0</v>
      </c>
      <c r="E29" s="136">
        <v>4</v>
      </c>
      <c r="F29" s="136">
        <v>0</v>
      </c>
      <c r="G29" s="136">
        <v>0</v>
      </c>
      <c r="H29" s="136">
        <v>3</v>
      </c>
      <c r="I29" s="136">
        <v>0</v>
      </c>
      <c r="J29" s="136">
        <v>0</v>
      </c>
      <c r="K29" s="136">
        <v>0</v>
      </c>
      <c r="L29" s="136">
        <v>0</v>
      </c>
      <c r="M29" s="136">
        <v>0</v>
      </c>
      <c r="N29" s="136">
        <v>0</v>
      </c>
      <c r="O29" s="136">
        <v>0</v>
      </c>
      <c r="P29" s="136">
        <v>0</v>
      </c>
      <c r="Q29" s="136">
        <v>0</v>
      </c>
      <c r="R29" s="136">
        <v>0</v>
      </c>
      <c r="S29" s="136">
        <v>3</v>
      </c>
      <c r="T29" s="136">
        <v>5</v>
      </c>
      <c r="U29" s="136">
        <v>0</v>
      </c>
      <c r="V29" s="136">
        <v>0</v>
      </c>
      <c r="W29" s="136">
        <v>0</v>
      </c>
      <c r="X29" s="136">
        <v>0</v>
      </c>
      <c r="Y29" s="136">
        <v>0</v>
      </c>
      <c r="Z29" s="136">
        <v>0</v>
      </c>
      <c r="AA29" s="136">
        <v>0</v>
      </c>
      <c r="AB29" s="136">
        <v>0</v>
      </c>
      <c r="AC29" s="136">
        <v>7</v>
      </c>
      <c r="AD29" s="136">
        <v>0</v>
      </c>
      <c r="AE29" s="136">
        <v>0</v>
      </c>
      <c r="AF29" s="136">
        <v>0</v>
      </c>
      <c r="AG29" s="136">
        <v>5</v>
      </c>
      <c r="AH29" s="136">
        <v>2</v>
      </c>
      <c r="AI29" s="136">
        <v>0</v>
      </c>
      <c r="AJ29" s="136">
        <v>3</v>
      </c>
      <c r="AK29" s="136">
        <v>0</v>
      </c>
      <c r="AL29" s="136">
        <v>0</v>
      </c>
      <c r="AM29" s="136">
        <v>2</v>
      </c>
      <c r="AN29" s="136">
        <v>2</v>
      </c>
      <c r="AO29" s="136">
        <v>2</v>
      </c>
      <c r="AP29" s="136">
        <v>1</v>
      </c>
    </row>
    <row r="30" spans="1:42" customFormat="1" ht="15.6" x14ac:dyDescent="0.3">
      <c r="A30" s="159" t="s">
        <v>65</v>
      </c>
      <c r="B30" s="191">
        <v>150</v>
      </c>
      <c r="C30" s="136">
        <v>0</v>
      </c>
      <c r="D30" s="136">
        <v>0</v>
      </c>
      <c r="E30" s="136">
        <v>2</v>
      </c>
      <c r="F30" s="136">
        <v>3</v>
      </c>
      <c r="G30" s="136">
        <v>2</v>
      </c>
      <c r="H30" s="136">
        <v>13</v>
      </c>
      <c r="I30" s="136">
        <v>0</v>
      </c>
      <c r="J30" s="136">
        <v>1</v>
      </c>
      <c r="K30" s="136">
        <v>0</v>
      </c>
      <c r="L30" s="136">
        <v>0</v>
      </c>
      <c r="M30" s="136">
        <v>0</v>
      </c>
      <c r="N30" s="136">
        <v>0</v>
      </c>
      <c r="O30" s="136">
        <v>0</v>
      </c>
      <c r="P30" s="136">
        <v>0</v>
      </c>
      <c r="Q30" s="136">
        <v>6</v>
      </c>
      <c r="R30" s="136">
        <v>1</v>
      </c>
      <c r="S30" s="136">
        <v>57</v>
      </c>
      <c r="T30" s="136">
        <v>3</v>
      </c>
      <c r="U30" s="136">
        <v>1</v>
      </c>
      <c r="V30" s="136">
        <v>1</v>
      </c>
      <c r="W30" s="136">
        <v>1</v>
      </c>
      <c r="X30" s="136">
        <v>0</v>
      </c>
      <c r="Y30" s="136">
        <v>1</v>
      </c>
      <c r="Z30" s="136">
        <v>0</v>
      </c>
      <c r="AA30" s="136">
        <v>0</v>
      </c>
      <c r="AB30" s="136">
        <v>0</v>
      </c>
      <c r="AC30" s="136">
        <v>19</v>
      </c>
      <c r="AD30" s="136">
        <v>0</v>
      </c>
      <c r="AE30" s="136">
        <v>0</v>
      </c>
      <c r="AF30" s="136">
        <v>0</v>
      </c>
      <c r="AG30" s="136">
        <v>12</v>
      </c>
      <c r="AH30" s="136">
        <v>9</v>
      </c>
      <c r="AI30" s="136">
        <v>0</v>
      </c>
      <c r="AJ30" s="136">
        <v>9</v>
      </c>
      <c r="AK30" s="136">
        <v>0</v>
      </c>
      <c r="AL30" s="136">
        <v>2</v>
      </c>
      <c r="AM30" s="136">
        <v>2</v>
      </c>
      <c r="AN30" s="136">
        <v>1</v>
      </c>
      <c r="AO30" s="136">
        <v>0</v>
      </c>
      <c r="AP30" s="136">
        <v>4</v>
      </c>
    </row>
    <row r="31" spans="1:42" customFormat="1" ht="15.6" x14ac:dyDescent="0.3">
      <c r="A31" s="159" t="s">
        <v>66</v>
      </c>
      <c r="B31" s="191">
        <v>197</v>
      </c>
      <c r="C31" s="136">
        <v>0</v>
      </c>
      <c r="D31" s="136">
        <v>1</v>
      </c>
      <c r="E31" s="136">
        <v>5</v>
      </c>
      <c r="F31" s="136">
        <v>2</v>
      </c>
      <c r="G31" s="136">
        <v>3</v>
      </c>
      <c r="H31" s="136">
        <v>13</v>
      </c>
      <c r="I31" s="136">
        <v>0</v>
      </c>
      <c r="J31" s="136">
        <v>6</v>
      </c>
      <c r="K31" s="136">
        <v>0</v>
      </c>
      <c r="L31" s="136">
        <v>0</v>
      </c>
      <c r="M31" s="136">
        <v>9</v>
      </c>
      <c r="N31" s="136">
        <v>0</v>
      </c>
      <c r="O31" s="136">
        <v>3</v>
      </c>
      <c r="P31" s="136">
        <v>0</v>
      </c>
      <c r="Q31" s="136">
        <v>2</v>
      </c>
      <c r="R31" s="136">
        <v>4</v>
      </c>
      <c r="S31" s="136">
        <v>24</v>
      </c>
      <c r="T31" s="136">
        <v>6</v>
      </c>
      <c r="U31" s="136">
        <v>1</v>
      </c>
      <c r="V31" s="136">
        <v>0</v>
      </c>
      <c r="W31" s="136">
        <v>3</v>
      </c>
      <c r="X31" s="136">
        <v>3</v>
      </c>
      <c r="Y31" s="136">
        <v>0</v>
      </c>
      <c r="Z31" s="136">
        <v>0</v>
      </c>
      <c r="AA31" s="136">
        <v>2</v>
      </c>
      <c r="AB31" s="136">
        <v>2</v>
      </c>
      <c r="AC31" s="136">
        <v>11</v>
      </c>
      <c r="AD31" s="136">
        <v>0</v>
      </c>
      <c r="AE31" s="136">
        <v>3</v>
      </c>
      <c r="AF31" s="136">
        <v>0</v>
      </c>
      <c r="AG31" s="136">
        <v>12</v>
      </c>
      <c r="AH31" s="136">
        <v>41</v>
      </c>
      <c r="AI31" s="136">
        <v>1</v>
      </c>
      <c r="AJ31" s="136">
        <v>7</v>
      </c>
      <c r="AK31" s="136">
        <v>0</v>
      </c>
      <c r="AL31" s="136">
        <v>7</v>
      </c>
      <c r="AM31" s="136">
        <v>15</v>
      </c>
      <c r="AN31" s="136">
        <v>3</v>
      </c>
      <c r="AO31" s="136">
        <v>4</v>
      </c>
      <c r="AP31" s="136">
        <v>4</v>
      </c>
    </row>
    <row r="32" spans="1:42" customFormat="1" ht="15.6" x14ac:dyDescent="0.3">
      <c r="A32" s="159" t="s">
        <v>67</v>
      </c>
      <c r="B32" s="191">
        <v>62</v>
      </c>
      <c r="C32" s="136">
        <v>0</v>
      </c>
      <c r="D32" s="136">
        <v>0</v>
      </c>
      <c r="E32" s="136">
        <v>0</v>
      </c>
      <c r="F32" s="136">
        <v>1</v>
      </c>
      <c r="G32" s="136">
        <v>0</v>
      </c>
      <c r="H32" s="136">
        <v>3</v>
      </c>
      <c r="I32" s="136">
        <v>0</v>
      </c>
      <c r="J32" s="136">
        <v>2</v>
      </c>
      <c r="K32" s="136">
        <v>1</v>
      </c>
      <c r="L32" s="136">
        <v>0</v>
      </c>
      <c r="M32" s="136">
        <v>0</v>
      </c>
      <c r="N32" s="136">
        <v>0</v>
      </c>
      <c r="O32" s="136">
        <v>0</v>
      </c>
      <c r="P32" s="136">
        <v>0</v>
      </c>
      <c r="Q32" s="136">
        <v>0</v>
      </c>
      <c r="R32" s="136">
        <v>1</v>
      </c>
      <c r="S32" s="136">
        <v>21</v>
      </c>
      <c r="T32" s="136">
        <v>1</v>
      </c>
      <c r="U32" s="136">
        <v>0</v>
      </c>
      <c r="V32" s="136">
        <v>0</v>
      </c>
      <c r="W32" s="136">
        <v>1</v>
      </c>
      <c r="X32" s="136">
        <v>2</v>
      </c>
      <c r="Y32" s="136">
        <v>0</v>
      </c>
      <c r="Z32" s="136">
        <v>0</v>
      </c>
      <c r="AA32" s="136">
        <v>1</v>
      </c>
      <c r="AB32" s="136">
        <v>0</v>
      </c>
      <c r="AC32" s="136">
        <v>5</v>
      </c>
      <c r="AD32" s="136">
        <v>0</v>
      </c>
      <c r="AE32" s="136">
        <v>0</v>
      </c>
      <c r="AF32" s="136">
        <v>1</v>
      </c>
      <c r="AG32" s="136">
        <v>5</v>
      </c>
      <c r="AH32" s="136">
        <v>11</v>
      </c>
      <c r="AI32" s="136">
        <v>0</v>
      </c>
      <c r="AJ32" s="136">
        <v>4</v>
      </c>
      <c r="AK32" s="136">
        <v>0</v>
      </c>
      <c r="AL32" s="136">
        <v>0</v>
      </c>
      <c r="AM32" s="136">
        <v>2</v>
      </c>
      <c r="AN32" s="136">
        <v>0</v>
      </c>
      <c r="AO32" s="136">
        <v>0</v>
      </c>
      <c r="AP32" s="136">
        <v>0</v>
      </c>
    </row>
    <row r="33" spans="1:42" customFormat="1" ht="15.6" x14ac:dyDescent="0.3">
      <c r="A33" s="159" t="s">
        <v>68</v>
      </c>
      <c r="B33" s="191">
        <v>311</v>
      </c>
      <c r="C33" s="136">
        <v>0</v>
      </c>
      <c r="D33" s="136">
        <v>0</v>
      </c>
      <c r="E33" s="136">
        <v>7</v>
      </c>
      <c r="F33" s="136">
        <v>3</v>
      </c>
      <c r="G33" s="136">
        <v>5</v>
      </c>
      <c r="H33" s="136">
        <v>32</v>
      </c>
      <c r="I33" s="136">
        <v>1</v>
      </c>
      <c r="J33" s="136">
        <v>1</v>
      </c>
      <c r="K33" s="136">
        <v>3</v>
      </c>
      <c r="L33" s="136">
        <v>0</v>
      </c>
      <c r="M33" s="136">
        <v>1</v>
      </c>
      <c r="N33" s="136">
        <v>2</v>
      </c>
      <c r="O33" s="136">
        <v>3</v>
      </c>
      <c r="P33" s="136">
        <v>3</v>
      </c>
      <c r="Q33" s="136">
        <v>3</v>
      </c>
      <c r="R33" s="136">
        <v>0</v>
      </c>
      <c r="S33" s="136">
        <v>87</v>
      </c>
      <c r="T33" s="136">
        <v>15</v>
      </c>
      <c r="U33" s="136">
        <v>3</v>
      </c>
      <c r="V33" s="136">
        <v>1</v>
      </c>
      <c r="W33" s="136">
        <v>5</v>
      </c>
      <c r="X33" s="136">
        <v>0</v>
      </c>
      <c r="Y33" s="136">
        <v>3</v>
      </c>
      <c r="Z33" s="136">
        <v>0</v>
      </c>
      <c r="AA33" s="136">
        <v>1</v>
      </c>
      <c r="AB33" s="136">
        <v>0</v>
      </c>
      <c r="AC33" s="136">
        <v>39</v>
      </c>
      <c r="AD33" s="136">
        <v>0</v>
      </c>
      <c r="AE33" s="136">
        <v>1</v>
      </c>
      <c r="AF33" s="136">
        <v>1</v>
      </c>
      <c r="AG33" s="136">
        <v>27</v>
      </c>
      <c r="AH33" s="136">
        <v>30</v>
      </c>
      <c r="AI33" s="136">
        <v>0</v>
      </c>
      <c r="AJ33" s="136">
        <v>20</v>
      </c>
      <c r="AK33" s="136">
        <v>0</v>
      </c>
      <c r="AL33" s="136">
        <v>0</v>
      </c>
      <c r="AM33" s="136">
        <v>4</v>
      </c>
      <c r="AN33" s="136">
        <v>4</v>
      </c>
      <c r="AO33" s="136">
        <v>1</v>
      </c>
      <c r="AP33" s="136">
        <v>5</v>
      </c>
    </row>
    <row r="34" spans="1:42" customFormat="1" ht="15.6" x14ac:dyDescent="0.3">
      <c r="A34" s="159" t="s">
        <v>69</v>
      </c>
      <c r="B34" s="191">
        <v>38</v>
      </c>
      <c r="C34" s="136">
        <v>0</v>
      </c>
      <c r="D34" s="136">
        <v>0</v>
      </c>
      <c r="E34" s="136">
        <v>0</v>
      </c>
      <c r="F34" s="136">
        <v>0</v>
      </c>
      <c r="G34" s="136">
        <v>0</v>
      </c>
      <c r="H34" s="136">
        <v>2</v>
      </c>
      <c r="I34" s="136">
        <v>0</v>
      </c>
      <c r="J34" s="136">
        <v>2</v>
      </c>
      <c r="K34" s="136">
        <v>0</v>
      </c>
      <c r="L34" s="136">
        <v>0</v>
      </c>
      <c r="M34" s="136">
        <v>2</v>
      </c>
      <c r="N34" s="136">
        <v>0</v>
      </c>
      <c r="O34" s="136">
        <v>0</v>
      </c>
      <c r="P34" s="136">
        <v>0</v>
      </c>
      <c r="Q34" s="136">
        <v>1</v>
      </c>
      <c r="R34" s="136">
        <v>3</v>
      </c>
      <c r="S34" s="136">
        <v>9</v>
      </c>
      <c r="T34" s="136">
        <v>1</v>
      </c>
      <c r="U34" s="136">
        <v>0</v>
      </c>
      <c r="V34" s="136">
        <v>0</v>
      </c>
      <c r="W34" s="136">
        <v>0</v>
      </c>
      <c r="X34" s="136">
        <v>0</v>
      </c>
      <c r="Y34" s="136">
        <v>0</v>
      </c>
      <c r="Z34" s="136">
        <v>0</v>
      </c>
      <c r="AA34" s="136">
        <v>0</v>
      </c>
      <c r="AB34" s="136">
        <v>0</v>
      </c>
      <c r="AC34" s="136">
        <v>3</v>
      </c>
      <c r="AD34" s="136">
        <v>2</v>
      </c>
      <c r="AE34" s="136">
        <v>1</v>
      </c>
      <c r="AF34" s="136">
        <v>0</v>
      </c>
      <c r="AG34" s="136">
        <v>5</v>
      </c>
      <c r="AH34" s="136">
        <v>2</v>
      </c>
      <c r="AI34" s="136">
        <v>0</v>
      </c>
      <c r="AJ34" s="136">
        <v>0</v>
      </c>
      <c r="AK34" s="136">
        <v>0</v>
      </c>
      <c r="AL34" s="136">
        <v>0</v>
      </c>
      <c r="AM34" s="136">
        <v>4</v>
      </c>
      <c r="AN34" s="136">
        <v>1</v>
      </c>
      <c r="AO34" s="136">
        <v>0</v>
      </c>
      <c r="AP34" s="136">
        <v>0</v>
      </c>
    </row>
    <row r="35" spans="1:42" customFormat="1" ht="15.6" x14ac:dyDescent="0.3">
      <c r="A35" s="159" t="s">
        <v>70</v>
      </c>
      <c r="B35" s="191">
        <v>148</v>
      </c>
      <c r="C35" s="136">
        <v>0</v>
      </c>
      <c r="D35" s="136">
        <v>0</v>
      </c>
      <c r="E35" s="136">
        <v>1</v>
      </c>
      <c r="F35" s="136">
        <v>2</v>
      </c>
      <c r="G35" s="136">
        <v>2</v>
      </c>
      <c r="H35" s="136">
        <v>6</v>
      </c>
      <c r="I35" s="136">
        <v>0</v>
      </c>
      <c r="J35" s="136">
        <v>1</v>
      </c>
      <c r="K35" s="136">
        <v>1</v>
      </c>
      <c r="L35" s="136">
        <v>0</v>
      </c>
      <c r="M35" s="136">
        <v>0</v>
      </c>
      <c r="N35" s="136">
        <v>0</v>
      </c>
      <c r="O35" s="136">
        <v>0</v>
      </c>
      <c r="P35" s="136">
        <v>0</v>
      </c>
      <c r="Q35" s="136">
        <v>2</v>
      </c>
      <c r="R35" s="136">
        <v>0</v>
      </c>
      <c r="S35" s="136">
        <v>79</v>
      </c>
      <c r="T35" s="136">
        <v>3</v>
      </c>
      <c r="U35" s="136">
        <v>2</v>
      </c>
      <c r="V35" s="136">
        <v>0</v>
      </c>
      <c r="W35" s="136">
        <v>0</v>
      </c>
      <c r="X35" s="136">
        <v>0</v>
      </c>
      <c r="Y35" s="136">
        <v>1</v>
      </c>
      <c r="Z35" s="136">
        <v>0</v>
      </c>
      <c r="AA35" s="136">
        <v>0</v>
      </c>
      <c r="AB35" s="136">
        <v>0</v>
      </c>
      <c r="AC35" s="136">
        <v>16</v>
      </c>
      <c r="AD35" s="136">
        <v>0</v>
      </c>
      <c r="AE35" s="136">
        <v>0</v>
      </c>
      <c r="AF35" s="136">
        <v>1</v>
      </c>
      <c r="AG35" s="136">
        <v>10</v>
      </c>
      <c r="AH35" s="136">
        <v>3</v>
      </c>
      <c r="AI35" s="136">
        <v>0</v>
      </c>
      <c r="AJ35" s="136">
        <v>5</v>
      </c>
      <c r="AK35" s="136">
        <v>0</v>
      </c>
      <c r="AL35" s="136">
        <v>0</v>
      </c>
      <c r="AM35" s="136">
        <v>4</v>
      </c>
      <c r="AN35" s="136">
        <v>4</v>
      </c>
      <c r="AO35" s="136">
        <v>3</v>
      </c>
      <c r="AP35" s="136">
        <v>2</v>
      </c>
    </row>
    <row r="36" spans="1:42" customFormat="1" ht="15.6" x14ac:dyDescent="0.3">
      <c r="A36" s="159" t="s">
        <v>71</v>
      </c>
      <c r="B36" s="191">
        <v>133</v>
      </c>
      <c r="C36" s="136">
        <v>0</v>
      </c>
      <c r="D36" s="136">
        <v>0</v>
      </c>
      <c r="E36" s="136">
        <v>5</v>
      </c>
      <c r="F36" s="136">
        <v>2</v>
      </c>
      <c r="G36" s="136">
        <v>8</v>
      </c>
      <c r="H36" s="136">
        <v>7</v>
      </c>
      <c r="I36" s="136">
        <v>0</v>
      </c>
      <c r="J36" s="136">
        <v>1</v>
      </c>
      <c r="K36" s="136">
        <v>1</v>
      </c>
      <c r="L36" s="136">
        <v>0</v>
      </c>
      <c r="M36" s="136">
        <v>1</v>
      </c>
      <c r="N36" s="136">
        <v>0</v>
      </c>
      <c r="O36" s="136">
        <v>0</v>
      </c>
      <c r="P36" s="136">
        <v>1</v>
      </c>
      <c r="Q36" s="136">
        <v>4</v>
      </c>
      <c r="R36" s="136">
        <v>1</v>
      </c>
      <c r="S36" s="136">
        <v>39</v>
      </c>
      <c r="T36" s="136">
        <v>7</v>
      </c>
      <c r="U36" s="136">
        <v>1</v>
      </c>
      <c r="V36" s="136">
        <v>0</v>
      </c>
      <c r="W36" s="136">
        <v>2</v>
      </c>
      <c r="X36" s="136">
        <v>0</v>
      </c>
      <c r="Y36" s="136">
        <v>1</v>
      </c>
      <c r="Z36" s="136">
        <v>0</v>
      </c>
      <c r="AA36" s="136">
        <v>0</v>
      </c>
      <c r="AB36" s="136">
        <v>0</v>
      </c>
      <c r="AC36" s="136">
        <v>17</v>
      </c>
      <c r="AD36" s="136">
        <v>1</v>
      </c>
      <c r="AE36" s="136">
        <v>0</v>
      </c>
      <c r="AF36" s="136">
        <v>0</v>
      </c>
      <c r="AG36" s="136">
        <v>9</v>
      </c>
      <c r="AH36" s="136">
        <v>5</v>
      </c>
      <c r="AI36" s="136">
        <v>1</v>
      </c>
      <c r="AJ36" s="136">
        <v>5</v>
      </c>
      <c r="AK36" s="136">
        <v>0</v>
      </c>
      <c r="AL36" s="136">
        <v>2</v>
      </c>
      <c r="AM36" s="136">
        <v>5</v>
      </c>
      <c r="AN36" s="136">
        <v>4</v>
      </c>
      <c r="AO36" s="136">
        <v>1</v>
      </c>
      <c r="AP36" s="136">
        <v>2</v>
      </c>
    </row>
    <row r="37" spans="1:42" customFormat="1" ht="15.6" x14ac:dyDescent="0.3">
      <c r="A37" s="159" t="s">
        <v>72</v>
      </c>
      <c r="B37" s="191">
        <v>319</v>
      </c>
      <c r="C37" s="136">
        <v>0</v>
      </c>
      <c r="D37" s="136">
        <v>0</v>
      </c>
      <c r="E37" s="136">
        <v>7</v>
      </c>
      <c r="F37" s="136">
        <v>0</v>
      </c>
      <c r="G37" s="136">
        <v>0</v>
      </c>
      <c r="H37" s="136">
        <v>14</v>
      </c>
      <c r="I37" s="136">
        <v>0</v>
      </c>
      <c r="J37" s="136">
        <v>0</v>
      </c>
      <c r="K37" s="136">
        <v>0</v>
      </c>
      <c r="L37" s="136">
        <v>0</v>
      </c>
      <c r="M37" s="136">
        <v>0</v>
      </c>
      <c r="N37" s="136">
        <v>0</v>
      </c>
      <c r="O37" s="136">
        <v>0</v>
      </c>
      <c r="P37" s="136">
        <v>0</v>
      </c>
      <c r="Q37" s="136">
        <v>4</v>
      </c>
      <c r="R37" s="136">
        <v>1</v>
      </c>
      <c r="S37" s="136">
        <v>197</v>
      </c>
      <c r="T37" s="136">
        <v>9</v>
      </c>
      <c r="U37" s="136">
        <v>0</v>
      </c>
      <c r="V37" s="136">
        <v>0</v>
      </c>
      <c r="W37" s="136">
        <v>0</v>
      </c>
      <c r="X37" s="136">
        <v>0</v>
      </c>
      <c r="Y37" s="136">
        <v>0</v>
      </c>
      <c r="Z37" s="136">
        <v>1</v>
      </c>
      <c r="AA37" s="136">
        <v>0</v>
      </c>
      <c r="AB37" s="136">
        <v>0</v>
      </c>
      <c r="AC37" s="136">
        <v>22</v>
      </c>
      <c r="AD37" s="136">
        <v>0</v>
      </c>
      <c r="AE37" s="136">
        <v>2</v>
      </c>
      <c r="AF37" s="136">
        <v>0</v>
      </c>
      <c r="AG37" s="136">
        <v>28</v>
      </c>
      <c r="AH37" s="136">
        <v>7</v>
      </c>
      <c r="AI37" s="136">
        <v>1</v>
      </c>
      <c r="AJ37" s="136">
        <v>8</v>
      </c>
      <c r="AK37" s="136">
        <v>0</v>
      </c>
      <c r="AL37" s="136">
        <v>0</v>
      </c>
      <c r="AM37" s="136">
        <v>10</v>
      </c>
      <c r="AN37" s="136">
        <v>4</v>
      </c>
      <c r="AO37" s="136">
        <v>0</v>
      </c>
      <c r="AP37" s="136">
        <v>4</v>
      </c>
    </row>
    <row r="38" spans="1:42" customFormat="1" ht="15.6" x14ac:dyDescent="0.3">
      <c r="A38" s="159" t="s">
        <v>73</v>
      </c>
      <c r="B38" s="191">
        <v>282</v>
      </c>
      <c r="C38" s="136">
        <v>0</v>
      </c>
      <c r="D38" s="136">
        <v>0</v>
      </c>
      <c r="E38" s="136">
        <v>2</v>
      </c>
      <c r="F38" s="136">
        <v>0</v>
      </c>
      <c r="G38" s="136">
        <v>1</v>
      </c>
      <c r="H38" s="136">
        <v>13</v>
      </c>
      <c r="I38" s="136">
        <v>0</v>
      </c>
      <c r="J38" s="136">
        <v>2</v>
      </c>
      <c r="K38" s="136">
        <v>0</v>
      </c>
      <c r="L38" s="136">
        <v>0</v>
      </c>
      <c r="M38" s="136">
        <v>2</v>
      </c>
      <c r="N38" s="136">
        <v>0</v>
      </c>
      <c r="O38" s="136">
        <v>3</v>
      </c>
      <c r="P38" s="136">
        <v>0</v>
      </c>
      <c r="Q38" s="136">
        <v>4</v>
      </c>
      <c r="R38" s="136">
        <v>2</v>
      </c>
      <c r="S38" s="136">
        <v>118</v>
      </c>
      <c r="T38" s="136">
        <v>15</v>
      </c>
      <c r="U38" s="136">
        <v>0</v>
      </c>
      <c r="V38" s="136">
        <v>0</v>
      </c>
      <c r="W38" s="136">
        <v>1</v>
      </c>
      <c r="X38" s="136">
        <v>0</v>
      </c>
      <c r="Y38" s="136">
        <v>1</v>
      </c>
      <c r="Z38" s="136">
        <v>1</v>
      </c>
      <c r="AA38" s="136">
        <v>1</v>
      </c>
      <c r="AB38" s="136">
        <v>0</v>
      </c>
      <c r="AC38" s="136">
        <v>43</v>
      </c>
      <c r="AD38" s="136">
        <v>0</v>
      </c>
      <c r="AE38" s="136">
        <v>1</v>
      </c>
      <c r="AF38" s="136">
        <v>0</v>
      </c>
      <c r="AG38" s="136">
        <v>18</v>
      </c>
      <c r="AH38" s="136">
        <v>19</v>
      </c>
      <c r="AI38" s="136">
        <v>2</v>
      </c>
      <c r="AJ38" s="136">
        <v>22</v>
      </c>
      <c r="AK38" s="136">
        <v>0</v>
      </c>
      <c r="AL38" s="136">
        <v>0</v>
      </c>
      <c r="AM38" s="136">
        <v>2</v>
      </c>
      <c r="AN38" s="136">
        <v>5</v>
      </c>
      <c r="AO38" s="136">
        <v>1</v>
      </c>
      <c r="AP38" s="136">
        <v>3</v>
      </c>
    </row>
    <row r="39" spans="1:42" customFormat="1" ht="15.6" x14ac:dyDescent="0.3">
      <c r="A39" s="159" t="s">
        <v>74</v>
      </c>
      <c r="B39" s="191">
        <v>43</v>
      </c>
      <c r="C39" s="136">
        <v>0</v>
      </c>
      <c r="D39" s="136">
        <v>0</v>
      </c>
      <c r="E39" s="136">
        <v>2</v>
      </c>
      <c r="F39" s="136">
        <v>1</v>
      </c>
      <c r="G39" s="136">
        <v>0</v>
      </c>
      <c r="H39" s="136">
        <v>4</v>
      </c>
      <c r="I39" s="136">
        <v>0</v>
      </c>
      <c r="J39" s="136">
        <v>1</v>
      </c>
      <c r="K39" s="136">
        <v>0</v>
      </c>
      <c r="L39" s="136">
        <v>1</v>
      </c>
      <c r="M39" s="136">
        <v>0</v>
      </c>
      <c r="N39" s="136">
        <v>0</v>
      </c>
      <c r="O39" s="136">
        <v>1</v>
      </c>
      <c r="P39" s="136">
        <v>0</v>
      </c>
      <c r="Q39" s="136">
        <v>0</v>
      </c>
      <c r="R39" s="136">
        <v>0</v>
      </c>
      <c r="S39" s="136">
        <v>7</v>
      </c>
      <c r="T39" s="136">
        <v>4</v>
      </c>
      <c r="U39" s="136">
        <v>0</v>
      </c>
      <c r="V39" s="136">
        <v>0</v>
      </c>
      <c r="W39" s="136">
        <v>0</v>
      </c>
      <c r="X39" s="136">
        <v>0</v>
      </c>
      <c r="Y39" s="136">
        <v>0</v>
      </c>
      <c r="Z39" s="136">
        <v>1</v>
      </c>
      <c r="AA39" s="136">
        <v>0</v>
      </c>
      <c r="AB39" s="136">
        <v>0</v>
      </c>
      <c r="AC39" s="136">
        <v>6</v>
      </c>
      <c r="AD39" s="136">
        <v>0</v>
      </c>
      <c r="AE39" s="136">
        <v>2</v>
      </c>
      <c r="AF39" s="136">
        <v>0</v>
      </c>
      <c r="AG39" s="136">
        <v>3</v>
      </c>
      <c r="AH39" s="136">
        <v>7</v>
      </c>
      <c r="AI39" s="136">
        <v>0</v>
      </c>
      <c r="AJ39" s="136">
        <v>1</v>
      </c>
      <c r="AK39" s="136">
        <v>0</v>
      </c>
      <c r="AL39" s="136">
        <v>0</v>
      </c>
      <c r="AM39" s="136">
        <v>0</v>
      </c>
      <c r="AN39" s="136">
        <v>0</v>
      </c>
      <c r="AO39" s="136">
        <v>2</v>
      </c>
      <c r="AP39" s="136">
        <v>0</v>
      </c>
    </row>
    <row r="40" spans="1:42" customFormat="1" ht="15.6" x14ac:dyDescent="0.3">
      <c r="A40" s="159" t="s">
        <v>75</v>
      </c>
      <c r="B40" s="191">
        <v>197</v>
      </c>
      <c r="C40" s="136">
        <v>0</v>
      </c>
      <c r="D40" s="136">
        <v>0</v>
      </c>
      <c r="E40" s="136">
        <v>3</v>
      </c>
      <c r="F40" s="136">
        <v>3</v>
      </c>
      <c r="G40" s="136">
        <v>1</v>
      </c>
      <c r="H40" s="136">
        <v>5</v>
      </c>
      <c r="I40" s="136">
        <v>0</v>
      </c>
      <c r="J40" s="136">
        <v>1</v>
      </c>
      <c r="K40" s="136">
        <v>0</v>
      </c>
      <c r="L40" s="136">
        <v>0</v>
      </c>
      <c r="M40" s="136">
        <v>0</v>
      </c>
      <c r="N40" s="136">
        <v>0</v>
      </c>
      <c r="O40" s="136">
        <v>0</v>
      </c>
      <c r="P40" s="136">
        <v>0</v>
      </c>
      <c r="Q40" s="136">
        <v>2</v>
      </c>
      <c r="R40" s="136">
        <v>0</v>
      </c>
      <c r="S40" s="136">
        <v>100</v>
      </c>
      <c r="T40" s="136">
        <v>8</v>
      </c>
      <c r="U40" s="136">
        <v>0</v>
      </c>
      <c r="V40" s="136">
        <v>0</v>
      </c>
      <c r="W40" s="136">
        <v>1</v>
      </c>
      <c r="X40" s="136">
        <v>0</v>
      </c>
      <c r="Y40" s="136">
        <v>2</v>
      </c>
      <c r="Z40" s="136">
        <v>0</v>
      </c>
      <c r="AA40" s="136">
        <v>0</v>
      </c>
      <c r="AB40" s="136">
        <v>0</v>
      </c>
      <c r="AC40" s="136">
        <v>18</v>
      </c>
      <c r="AD40" s="136">
        <v>0</v>
      </c>
      <c r="AE40" s="136">
        <v>3</v>
      </c>
      <c r="AF40" s="136">
        <v>0</v>
      </c>
      <c r="AG40" s="136">
        <v>12</v>
      </c>
      <c r="AH40" s="136">
        <v>10</v>
      </c>
      <c r="AI40" s="136">
        <v>0</v>
      </c>
      <c r="AJ40" s="136">
        <v>6</v>
      </c>
      <c r="AK40" s="136">
        <v>0</v>
      </c>
      <c r="AL40" s="136">
        <v>3</v>
      </c>
      <c r="AM40" s="136">
        <v>11</v>
      </c>
      <c r="AN40" s="136">
        <v>2</v>
      </c>
      <c r="AO40" s="136">
        <v>1</v>
      </c>
      <c r="AP40" s="136">
        <v>5</v>
      </c>
    </row>
    <row r="41" spans="1:42" customFormat="1" ht="15.6" x14ac:dyDescent="0.3">
      <c r="A41" s="159" t="s">
        <v>76</v>
      </c>
      <c r="B41" s="191">
        <v>93</v>
      </c>
      <c r="C41" s="136">
        <v>0</v>
      </c>
      <c r="D41" s="136">
        <v>0</v>
      </c>
      <c r="E41" s="136">
        <v>0</v>
      </c>
      <c r="F41" s="136">
        <v>0</v>
      </c>
      <c r="G41" s="136">
        <v>2</v>
      </c>
      <c r="H41" s="136">
        <v>8</v>
      </c>
      <c r="I41" s="136">
        <v>0</v>
      </c>
      <c r="J41" s="136">
        <v>0</v>
      </c>
      <c r="K41" s="136">
        <v>0</v>
      </c>
      <c r="L41" s="136">
        <v>0</v>
      </c>
      <c r="M41" s="136">
        <v>1</v>
      </c>
      <c r="N41" s="136">
        <v>0</v>
      </c>
      <c r="O41" s="136">
        <v>0</v>
      </c>
      <c r="P41" s="136">
        <v>2</v>
      </c>
      <c r="Q41" s="136">
        <v>0</v>
      </c>
      <c r="R41" s="136">
        <v>0</v>
      </c>
      <c r="S41" s="136">
        <v>20</v>
      </c>
      <c r="T41" s="136">
        <v>5</v>
      </c>
      <c r="U41" s="136">
        <v>0</v>
      </c>
      <c r="V41" s="136">
        <v>0</v>
      </c>
      <c r="W41" s="136">
        <v>1</v>
      </c>
      <c r="X41" s="136">
        <v>0</v>
      </c>
      <c r="Y41" s="136">
        <v>2</v>
      </c>
      <c r="Z41" s="136">
        <v>0</v>
      </c>
      <c r="AA41" s="136">
        <v>0</v>
      </c>
      <c r="AB41" s="136">
        <v>0</v>
      </c>
      <c r="AC41" s="136">
        <v>18</v>
      </c>
      <c r="AD41" s="136">
        <v>0</v>
      </c>
      <c r="AE41" s="136">
        <v>1</v>
      </c>
      <c r="AF41" s="136">
        <v>0</v>
      </c>
      <c r="AG41" s="136">
        <v>10</v>
      </c>
      <c r="AH41" s="136">
        <v>5</v>
      </c>
      <c r="AI41" s="136">
        <v>1</v>
      </c>
      <c r="AJ41" s="136">
        <v>6</v>
      </c>
      <c r="AK41" s="136">
        <v>0</v>
      </c>
      <c r="AL41" s="136">
        <v>0</v>
      </c>
      <c r="AM41" s="136">
        <v>7</v>
      </c>
      <c r="AN41" s="136">
        <v>1</v>
      </c>
      <c r="AO41" s="136">
        <v>1</v>
      </c>
      <c r="AP41" s="136">
        <v>2</v>
      </c>
    </row>
    <row r="42" spans="1:42" customFormat="1" ht="15.6" x14ac:dyDescent="0.3">
      <c r="A42" s="159" t="s">
        <v>77</v>
      </c>
      <c r="B42" s="191">
        <v>1531</v>
      </c>
      <c r="C42" s="136">
        <v>1</v>
      </c>
      <c r="D42" s="136">
        <v>8</v>
      </c>
      <c r="E42" s="136">
        <v>45</v>
      </c>
      <c r="F42" s="136">
        <v>15</v>
      </c>
      <c r="G42" s="136">
        <v>26</v>
      </c>
      <c r="H42" s="136">
        <v>548</v>
      </c>
      <c r="I42" s="136">
        <v>1</v>
      </c>
      <c r="J42" s="136">
        <v>61</v>
      </c>
      <c r="K42" s="136">
        <v>4</v>
      </c>
      <c r="L42" s="136">
        <v>0</v>
      </c>
      <c r="M42" s="136">
        <v>9</v>
      </c>
      <c r="N42" s="136">
        <v>0</v>
      </c>
      <c r="O42" s="136">
        <v>8</v>
      </c>
      <c r="P42" s="136">
        <v>11</v>
      </c>
      <c r="Q42" s="136">
        <v>10</v>
      </c>
      <c r="R42" s="136">
        <v>15</v>
      </c>
      <c r="S42" s="136">
        <v>237</v>
      </c>
      <c r="T42" s="136">
        <v>37</v>
      </c>
      <c r="U42" s="136">
        <v>5</v>
      </c>
      <c r="V42" s="136">
        <v>28</v>
      </c>
      <c r="W42" s="136">
        <v>24</v>
      </c>
      <c r="X42" s="136">
        <v>0</v>
      </c>
      <c r="Y42" s="136">
        <v>4</v>
      </c>
      <c r="Z42" s="136">
        <v>6</v>
      </c>
      <c r="AA42" s="136">
        <v>14</v>
      </c>
      <c r="AB42" s="136">
        <v>1</v>
      </c>
      <c r="AC42" s="136">
        <v>90</v>
      </c>
      <c r="AD42" s="136">
        <v>8</v>
      </c>
      <c r="AE42" s="136">
        <v>14</v>
      </c>
      <c r="AF42" s="136">
        <v>19</v>
      </c>
      <c r="AG42" s="136">
        <v>48</v>
      </c>
      <c r="AH42" s="136">
        <v>76</v>
      </c>
      <c r="AI42" s="136">
        <v>5</v>
      </c>
      <c r="AJ42" s="136">
        <v>51</v>
      </c>
      <c r="AK42" s="136">
        <v>2</v>
      </c>
      <c r="AL42" s="136">
        <v>27</v>
      </c>
      <c r="AM42" s="136">
        <v>28</v>
      </c>
      <c r="AN42" s="136">
        <v>11</v>
      </c>
      <c r="AO42" s="136">
        <v>17</v>
      </c>
      <c r="AP42" s="136">
        <v>17</v>
      </c>
    </row>
    <row r="43" spans="1:42" customFormat="1" ht="15.6" x14ac:dyDescent="0.3">
      <c r="A43" s="159" t="s">
        <v>78</v>
      </c>
      <c r="B43" s="191">
        <v>217</v>
      </c>
      <c r="C43" s="136">
        <v>0</v>
      </c>
      <c r="D43" s="136">
        <v>0</v>
      </c>
      <c r="E43" s="136">
        <v>2</v>
      </c>
      <c r="F43" s="136">
        <v>1</v>
      </c>
      <c r="G43" s="136">
        <v>3</v>
      </c>
      <c r="H43" s="136">
        <v>8</v>
      </c>
      <c r="I43" s="136">
        <v>0</v>
      </c>
      <c r="J43" s="136">
        <v>0</v>
      </c>
      <c r="K43" s="136">
        <v>1</v>
      </c>
      <c r="L43" s="136">
        <v>0</v>
      </c>
      <c r="M43" s="136">
        <v>0</v>
      </c>
      <c r="N43" s="136">
        <v>0</v>
      </c>
      <c r="O43" s="136">
        <v>0</v>
      </c>
      <c r="P43" s="136">
        <v>0</v>
      </c>
      <c r="Q43" s="136">
        <v>2</v>
      </c>
      <c r="R43" s="136">
        <v>1</v>
      </c>
      <c r="S43" s="136">
        <v>107</v>
      </c>
      <c r="T43" s="136">
        <v>9</v>
      </c>
      <c r="U43" s="136">
        <v>0</v>
      </c>
      <c r="V43" s="136">
        <v>0</v>
      </c>
      <c r="W43" s="136">
        <v>1</v>
      </c>
      <c r="X43" s="136">
        <v>0</v>
      </c>
      <c r="Y43" s="136">
        <v>5</v>
      </c>
      <c r="Z43" s="136">
        <v>0</v>
      </c>
      <c r="AA43" s="136">
        <v>0</v>
      </c>
      <c r="AB43" s="136">
        <v>0</v>
      </c>
      <c r="AC43" s="136">
        <v>28</v>
      </c>
      <c r="AD43" s="136">
        <v>0</v>
      </c>
      <c r="AE43" s="136">
        <v>1</v>
      </c>
      <c r="AF43" s="136">
        <v>0</v>
      </c>
      <c r="AG43" s="136">
        <v>16</v>
      </c>
      <c r="AH43" s="136">
        <v>11</v>
      </c>
      <c r="AI43" s="136">
        <v>0</v>
      </c>
      <c r="AJ43" s="136">
        <v>10</v>
      </c>
      <c r="AK43" s="136">
        <v>0</v>
      </c>
      <c r="AL43" s="136">
        <v>0</v>
      </c>
      <c r="AM43" s="136">
        <v>2</v>
      </c>
      <c r="AN43" s="136">
        <v>1</v>
      </c>
      <c r="AO43" s="136">
        <v>2</v>
      </c>
      <c r="AP43" s="136">
        <v>6</v>
      </c>
    </row>
    <row r="44" spans="1:42" customFormat="1" ht="15.6" x14ac:dyDescent="0.3">
      <c r="A44" s="159" t="s">
        <v>79</v>
      </c>
      <c r="B44" s="191">
        <v>17</v>
      </c>
      <c r="C44" s="136">
        <v>0</v>
      </c>
      <c r="D44" s="136">
        <v>0</v>
      </c>
      <c r="E44" s="136">
        <v>0</v>
      </c>
      <c r="F44" s="136">
        <v>0</v>
      </c>
      <c r="G44" s="136">
        <v>0</v>
      </c>
      <c r="H44" s="136">
        <v>1</v>
      </c>
      <c r="I44" s="136">
        <v>0</v>
      </c>
      <c r="J44" s="136">
        <v>0</v>
      </c>
      <c r="K44" s="136">
        <v>0</v>
      </c>
      <c r="L44" s="136">
        <v>0</v>
      </c>
      <c r="M44" s="136">
        <v>0</v>
      </c>
      <c r="N44" s="136">
        <v>0</v>
      </c>
      <c r="O44" s="136">
        <v>0</v>
      </c>
      <c r="P44" s="136">
        <v>0</v>
      </c>
      <c r="Q44" s="136">
        <v>0</v>
      </c>
      <c r="R44" s="136">
        <v>1</v>
      </c>
      <c r="S44" s="136">
        <v>9</v>
      </c>
      <c r="T44" s="136">
        <v>2</v>
      </c>
      <c r="U44" s="136">
        <v>0</v>
      </c>
      <c r="V44" s="136">
        <v>0</v>
      </c>
      <c r="W44" s="136">
        <v>0</v>
      </c>
      <c r="X44" s="136">
        <v>0</v>
      </c>
      <c r="Y44" s="136">
        <v>0</v>
      </c>
      <c r="Z44" s="136">
        <v>0</v>
      </c>
      <c r="AA44" s="136">
        <v>0</v>
      </c>
      <c r="AB44" s="136">
        <v>0</v>
      </c>
      <c r="AC44" s="136">
        <v>2</v>
      </c>
      <c r="AD44" s="136">
        <v>0</v>
      </c>
      <c r="AE44" s="136">
        <v>0</v>
      </c>
      <c r="AF44" s="136">
        <v>0</v>
      </c>
      <c r="AG44" s="136">
        <v>1</v>
      </c>
      <c r="AH44" s="136">
        <v>0</v>
      </c>
      <c r="AI44" s="136">
        <v>0</v>
      </c>
      <c r="AJ44" s="136">
        <v>0</v>
      </c>
      <c r="AK44" s="136">
        <v>0</v>
      </c>
      <c r="AL44" s="136">
        <v>0</v>
      </c>
      <c r="AM44" s="136">
        <v>0</v>
      </c>
      <c r="AN44" s="136">
        <v>0</v>
      </c>
      <c r="AO44" s="136">
        <v>0</v>
      </c>
      <c r="AP44" s="136">
        <v>1</v>
      </c>
    </row>
    <row r="45" spans="1:42" customFormat="1" ht="15.6" x14ac:dyDescent="0.3">
      <c r="A45" s="159" t="s">
        <v>80</v>
      </c>
      <c r="B45" s="191">
        <v>97</v>
      </c>
      <c r="C45" s="136">
        <v>0</v>
      </c>
      <c r="D45" s="136">
        <v>0</v>
      </c>
      <c r="E45" s="136">
        <v>3</v>
      </c>
      <c r="F45" s="136">
        <v>0</v>
      </c>
      <c r="G45" s="136">
        <v>1</v>
      </c>
      <c r="H45" s="136">
        <v>3</v>
      </c>
      <c r="I45" s="136">
        <v>0</v>
      </c>
      <c r="J45" s="136">
        <v>1</v>
      </c>
      <c r="K45" s="136">
        <v>0</v>
      </c>
      <c r="L45" s="136">
        <v>0</v>
      </c>
      <c r="M45" s="136">
        <v>1</v>
      </c>
      <c r="N45" s="136">
        <v>0</v>
      </c>
      <c r="O45" s="136">
        <v>0</v>
      </c>
      <c r="P45" s="136">
        <v>0</v>
      </c>
      <c r="Q45" s="136">
        <v>3</v>
      </c>
      <c r="R45" s="136">
        <v>0</v>
      </c>
      <c r="S45" s="136">
        <v>33</v>
      </c>
      <c r="T45" s="136">
        <v>13</v>
      </c>
      <c r="U45" s="136">
        <v>0</v>
      </c>
      <c r="V45" s="136">
        <v>1</v>
      </c>
      <c r="W45" s="136">
        <v>0</v>
      </c>
      <c r="X45" s="136">
        <v>0</v>
      </c>
      <c r="Y45" s="136">
        <v>0</v>
      </c>
      <c r="Z45" s="136">
        <v>1</v>
      </c>
      <c r="AA45" s="136">
        <v>1</v>
      </c>
      <c r="AB45" s="136">
        <v>0</v>
      </c>
      <c r="AC45" s="136">
        <v>11</v>
      </c>
      <c r="AD45" s="136">
        <v>0</v>
      </c>
      <c r="AE45" s="136">
        <v>1</v>
      </c>
      <c r="AF45" s="136">
        <v>1</v>
      </c>
      <c r="AG45" s="136">
        <v>12</v>
      </c>
      <c r="AH45" s="136">
        <v>3</v>
      </c>
      <c r="AI45" s="136">
        <v>0</v>
      </c>
      <c r="AJ45" s="136">
        <v>1</v>
      </c>
      <c r="AK45" s="136">
        <v>0</v>
      </c>
      <c r="AL45" s="136">
        <v>1</v>
      </c>
      <c r="AM45" s="136">
        <v>2</v>
      </c>
      <c r="AN45" s="136">
        <v>0</v>
      </c>
      <c r="AO45" s="136">
        <v>1</v>
      </c>
      <c r="AP45" s="136">
        <v>3</v>
      </c>
    </row>
    <row r="46" spans="1:42" customFormat="1" ht="15.6" x14ac:dyDescent="0.3">
      <c r="A46" s="159" t="s">
        <v>81</v>
      </c>
      <c r="B46" s="191">
        <v>35</v>
      </c>
      <c r="C46" s="136">
        <v>0</v>
      </c>
      <c r="D46" s="136">
        <v>0</v>
      </c>
      <c r="E46" s="136">
        <v>1</v>
      </c>
      <c r="F46" s="136">
        <v>4</v>
      </c>
      <c r="G46" s="136">
        <v>0</v>
      </c>
      <c r="H46" s="136">
        <v>1</v>
      </c>
      <c r="I46" s="136">
        <v>0</v>
      </c>
      <c r="J46" s="136">
        <v>0</v>
      </c>
      <c r="K46" s="136">
        <v>0</v>
      </c>
      <c r="L46" s="136">
        <v>0</v>
      </c>
      <c r="M46" s="136">
        <v>0</v>
      </c>
      <c r="N46" s="136">
        <v>0</v>
      </c>
      <c r="O46" s="136">
        <v>1</v>
      </c>
      <c r="P46" s="136">
        <v>0</v>
      </c>
      <c r="Q46" s="136">
        <v>0</v>
      </c>
      <c r="R46" s="136">
        <v>0</v>
      </c>
      <c r="S46" s="136">
        <v>4</v>
      </c>
      <c r="T46" s="136">
        <v>2</v>
      </c>
      <c r="U46" s="136">
        <v>1</v>
      </c>
      <c r="V46" s="136">
        <v>2</v>
      </c>
      <c r="W46" s="136">
        <v>0</v>
      </c>
      <c r="X46" s="136">
        <v>0</v>
      </c>
      <c r="Y46" s="136">
        <v>0</v>
      </c>
      <c r="Z46" s="136">
        <v>1</v>
      </c>
      <c r="AA46" s="136">
        <v>0</v>
      </c>
      <c r="AB46" s="136">
        <v>0</v>
      </c>
      <c r="AC46" s="136">
        <v>2</v>
      </c>
      <c r="AD46" s="136">
        <v>0</v>
      </c>
      <c r="AE46" s="136">
        <v>2</v>
      </c>
      <c r="AF46" s="136">
        <v>2</v>
      </c>
      <c r="AG46" s="136">
        <v>3</v>
      </c>
      <c r="AH46" s="136">
        <v>5</v>
      </c>
      <c r="AI46" s="136">
        <v>0</v>
      </c>
      <c r="AJ46" s="136">
        <v>0</v>
      </c>
      <c r="AK46" s="136">
        <v>0</v>
      </c>
      <c r="AL46" s="136">
        <v>0</v>
      </c>
      <c r="AM46" s="136">
        <v>2</v>
      </c>
      <c r="AN46" s="136">
        <v>0</v>
      </c>
      <c r="AO46" s="136">
        <v>1</v>
      </c>
      <c r="AP46" s="136">
        <v>1</v>
      </c>
    </row>
    <row r="47" spans="1:42" customFormat="1" ht="15.6" x14ac:dyDescent="0.3">
      <c r="A47" s="159" t="s">
        <v>82</v>
      </c>
      <c r="B47" s="191">
        <v>176</v>
      </c>
      <c r="C47" s="136">
        <v>0</v>
      </c>
      <c r="D47" s="136">
        <v>0</v>
      </c>
      <c r="E47" s="136">
        <v>4</v>
      </c>
      <c r="F47" s="136">
        <v>0</v>
      </c>
      <c r="G47" s="136">
        <v>3</v>
      </c>
      <c r="H47" s="136">
        <v>6</v>
      </c>
      <c r="I47" s="136">
        <v>0</v>
      </c>
      <c r="J47" s="136">
        <v>1</v>
      </c>
      <c r="K47" s="136">
        <v>0</v>
      </c>
      <c r="L47" s="136">
        <v>0</v>
      </c>
      <c r="M47" s="136">
        <v>3</v>
      </c>
      <c r="N47" s="136">
        <v>0</v>
      </c>
      <c r="O47" s="136">
        <v>2</v>
      </c>
      <c r="P47" s="136">
        <v>0</v>
      </c>
      <c r="Q47" s="136">
        <v>0</v>
      </c>
      <c r="R47" s="136">
        <v>0</v>
      </c>
      <c r="S47" s="136">
        <v>66</v>
      </c>
      <c r="T47" s="136">
        <v>9</v>
      </c>
      <c r="U47" s="136">
        <v>0</v>
      </c>
      <c r="V47" s="136">
        <v>2</v>
      </c>
      <c r="W47" s="136">
        <v>1</v>
      </c>
      <c r="X47" s="136">
        <v>0</v>
      </c>
      <c r="Y47" s="136">
        <v>0</v>
      </c>
      <c r="Z47" s="136">
        <v>0</v>
      </c>
      <c r="AA47" s="136">
        <v>0</v>
      </c>
      <c r="AB47" s="136">
        <v>0</v>
      </c>
      <c r="AC47" s="136">
        <v>29</v>
      </c>
      <c r="AD47" s="136">
        <v>1</v>
      </c>
      <c r="AE47" s="136">
        <v>3</v>
      </c>
      <c r="AF47" s="136">
        <v>0</v>
      </c>
      <c r="AG47" s="136">
        <v>16</v>
      </c>
      <c r="AH47" s="136">
        <v>7</v>
      </c>
      <c r="AI47" s="136">
        <v>1</v>
      </c>
      <c r="AJ47" s="136">
        <v>15</v>
      </c>
      <c r="AK47" s="136">
        <v>0</v>
      </c>
      <c r="AL47" s="136">
        <v>1</v>
      </c>
      <c r="AM47" s="136">
        <v>2</v>
      </c>
      <c r="AN47" s="136">
        <v>0</v>
      </c>
      <c r="AO47" s="136">
        <v>0</v>
      </c>
      <c r="AP47" s="136">
        <v>4</v>
      </c>
    </row>
    <row r="48" spans="1:42" customFormat="1" ht="15.6" x14ac:dyDescent="0.3">
      <c r="A48" s="159" t="s">
        <v>83</v>
      </c>
      <c r="B48" s="191">
        <v>1081</v>
      </c>
      <c r="C48" s="136">
        <v>2</v>
      </c>
      <c r="D48" s="136">
        <v>1</v>
      </c>
      <c r="E48" s="136">
        <v>12</v>
      </c>
      <c r="F48" s="136">
        <v>5</v>
      </c>
      <c r="G48" s="136">
        <v>7</v>
      </c>
      <c r="H48" s="136">
        <v>48</v>
      </c>
      <c r="I48" s="136">
        <v>1</v>
      </c>
      <c r="J48" s="136">
        <v>3</v>
      </c>
      <c r="K48" s="136">
        <v>7</v>
      </c>
      <c r="L48" s="136">
        <v>0</v>
      </c>
      <c r="M48" s="136">
        <v>7</v>
      </c>
      <c r="N48" s="136">
        <v>0</v>
      </c>
      <c r="O48" s="136">
        <v>11</v>
      </c>
      <c r="P48" s="136">
        <v>6</v>
      </c>
      <c r="Q48" s="136">
        <v>10</v>
      </c>
      <c r="R48" s="136">
        <v>4</v>
      </c>
      <c r="S48" s="136">
        <v>404</v>
      </c>
      <c r="T48" s="136">
        <v>51</v>
      </c>
      <c r="U48" s="136">
        <v>1</v>
      </c>
      <c r="V48" s="136">
        <v>1</v>
      </c>
      <c r="W48" s="136">
        <v>5</v>
      </c>
      <c r="X48" s="136">
        <v>0</v>
      </c>
      <c r="Y48" s="136">
        <v>8</v>
      </c>
      <c r="Z48" s="136">
        <v>4</v>
      </c>
      <c r="AA48" s="136">
        <v>1</v>
      </c>
      <c r="AB48" s="136">
        <v>2</v>
      </c>
      <c r="AC48" s="136">
        <v>143</v>
      </c>
      <c r="AD48" s="136">
        <v>4</v>
      </c>
      <c r="AE48" s="136">
        <v>13</v>
      </c>
      <c r="AF48" s="136">
        <v>1</v>
      </c>
      <c r="AG48" s="136">
        <v>112</v>
      </c>
      <c r="AH48" s="136">
        <v>63</v>
      </c>
      <c r="AI48" s="136">
        <v>5</v>
      </c>
      <c r="AJ48" s="136">
        <v>53</v>
      </c>
      <c r="AK48" s="136">
        <v>1</v>
      </c>
      <c r="AL48" s="136">
        <v>7</v>
      </c>
      <c r="AM48" s="136">
        <v>38</v>
      </c>
      <c r="AN48" s="136">
        <v>10</v>
      </c>
      <c r="AO48" s="136">
        <v>14</v>
      </c>
      <c r="AP48" s="136">
        <v>16</v>
      </c>
    </row>
    <row r="49" spans="1:42" customFormat="1" ht="15.6" x14ac:dyDescent="0.3">
      <c r="A49" s="159" t="s">
        <v>84</v>
      </c>
      <c r="B49" s="191">
        <v>298</v>
      </c>
      <c r="C49" s="136">
        <v>0</v>
      </c>
      <c r="D49" s="136">
        <v>4</v>
      </c>
      <c r="E49" s="136">
        <v>4</v>
      </c>
      <c r="F49" s="136">
        <v>1</v>
      </c>
      <c r="G49" s="136">
        <v>3</v>
      </c>
      <c r="H49" s="136">
        <v>21</v>
      </c>
      <c r="I49" s="136">
        <v>0</v>
      </c>
      <c r="J49" s="136">
        <v>1</v>
      </c>
      <c r="K49" s="136">
        <v>1</v>
      </c>
      <c r="L49" s="136">
        <v>0</v>
      </c>
      <c r="M49" s="136">
        <v>2</v>
      </c>
      <c r="N49" s="136">
        <v>0</v>
      </c>
      <c r="O49" s="136">
        <v>2</v>
      </c>
      <c r="P49" s="136">
        <v>2</v>
      </c>
      <c r="Q49" s="136">
        <v>4</v>
      </c>
      <c r="R49" s="136">
        <v>0</v>
      </c>
      <c r="S49" s="136">
        <v>98</v>
      </c>
      <c r="T49" s="136">
        <v>21</v>
      </c>
      <c r="U49" s="136">
        <v>2</v>
      </c>
      <c r="V49" s="136">
        <v>0</v>
      </c>
      <c r="W49" s="136">
        <v>2</v>
      </c>
      <c r="X49" s="136">
        <v>1</v>
      </c>
      <c r="Y49" s="136">
        <v>5</v>
      </c>
      <c r="Z49" s="136">
        <v>0</v>
      </c>
      <c r="AA49" s="136">
        <v>1</v>
      </c>
      <c r="AB49" s="136">
        <v>0</v>
      </c>
      <c r="AC49" s="136">
        <v>40</v>
      </c>
      <c r="AD49" s="136">
        <v>2</v>
      </c>
      <c r="AE49" s="136">
        <v>2</v>
      </c>
      <c r="AF49" s="136">
        <v>0</v>
      </c>
      <c r="AG49" s="136">
        <v>20</v>
      </c>
      <c r="AH49" s="136">
        <v>22</v>
      </c>
      <c r="AI49" s="136">
        <v>1</v>
      </c>
      <c r="AJ49" s="136">
        <v>8</v>
      </c>
      <c r="AK49" s="136">
        <v>0</v>
      </c>
      <c r="AL49" s="136">
        <v>2</v>
      </c>
      <c r="AM49" s="136">
        <v>11</v>
      </c>
      <c r="AN49" s="136">
        <v>6</v>
      </c>
      <c r="AO49" s="136">
        <v>6</v>
      </c>
      <c r="AP49" s="136">
        <v>3</v>
      </c>
    </row>
    <row r="50" spans="1:42" customFormat="1" ht="15.6" x14ac:dyDescent="0.3">
      <c r="A50" s="159" t="s">
        <v>85</v>
      </c>
      <c r="B50" s="191">
        <v>22</v>
      </c>
      <c r="C50" s="136">
        <v>0</v>
      </c>
      <c r="D50" s="136">
        <v>0</v>
      </c>
      <c r="E50" s="136">
        <v>0</v>
      </c>
      <c r="F50" s="136">
        <v>0</v>
      </c>
      <c r="G50" s="136">
        <v>0</v>
      </c>
      <c r="H50" s="136">
        <v>1</v>
      </c>
      <c r="I50" s="136">
        <v>0</v>
      </c>
      <c r="J50" s="136">
        <v>0</v>
      </c>
      <c r="K50" s="136">
        <v>0</v>
      </c>
      <c r="L50" s="136">
        <v>0</v>
      </c>
      <c r="M50" s="136">
        <v>0</v>
      </c>
      <c r="N50" s="136">
        <v>0</v>
      </c>
      <c r="O50" s="136">
        <v>0</v>
      </c>
      <c r="P50" s="136">
        <v>0</v>
      </c>
      <c r="Q50" s="136">
        <v>1</v>
      </c>
      <c r="R50" s="136">
        <v>0</v>
      </c>
      <c r="S50" s="136">
        <v>11</v>
      </c>
      <c r="T50" s="136">
        <v>1</v>
      </c>
      <c r="U50" s="136">
        <v>0</v>
      </c>
      <c r="V50" s="136">
        <v>2</v>
      </c>
      <c r="W50" s="136">
        <v>0</v>
      </c>
      <c r="X50" s="136">
        <v>0</v>
      </c>
      <c r="Y50" s="136">
        <v>0</v>
      </c>
      <c r="Z50" s="136">
        <v>0</v>
      </c>
      <c r="AA50" s="136">
        <v>0</v>
      </c>
      <c r="AB50" s="136">
        <v>0</v>
      </c>
      <c r="AC50" s="136">
        <v>2</v>
      </c>
      <c r="AD50" s="136">
        <v>0</v>
      </c>
      <c r="AE50" s="136">
        <v>0</v>
      </c>
      <c r="AF50" s="136">
        <v>0</v>
      </c>
      <c r="AG50" s="136">
        <v>0</v>
      </c>
      <c r="AH50" s="136">
        <v>1</v>
      </c>
      <c r="AI50" s="136">
        <v>0</v>
      </c>
      <c r="AJ50" s="136">
        <v>2</v>
      </c>
      <c r="AK50" s="136">
        <v>0</v>
      </c>
      <c r="AL50" s="136">
        <v>0</v>
      </c>
      <c r="AM50" s="136">
        <v>0</v>
      </c>
      <c r="AN50" s="136">
        <v>1</v>
      </c>
      <c r="AO50" s="136">
        <v>0</v>
      </c>
      <c r="AP50" s="136">
        <v>0</v>
      </c>
    </row>
    <row r="51" spans="1:42" customFormat="1" ht="15.6" x14ac:dyDescent="0.3">
      <c r="A51" s="159" t="s">
        <v>86</v>
      </c>
      <c r="B51" s="191">
        <v>280</v>
      </c>
      <c r="C51" s="136">
        <v>0</v>
      </c>
      <c r="D51" s="136">
        <v>0</v>
      </c>
      <c r="E51" s="136">
        <v>6</v>
      </c>
      <c r="F51" s="136">
        <v>0</v>
      </c>
      <c r="G51" s="136">
        <v>2</v>
      </c>
      <c r="H51" s="136">
        <v>8</v>
      </c>
      <c r="I51" s="136">
        <v>0</v>
      </c>
      <c r="J51" s="136">
        <v>0</v>
      </c>
      <c r="K51" s="136">
        <v>1</v>
      </c>
      <c r="L51" s="136">
        <v>0</v>
      </c>
      <c r="M51" s="136">
        <v>3</v>
      </c>
      <c r="N51" s="136">
        <v>0</v>
      </c>
      <c r="O51" s="136">
        <v>1</v>
      </c>
      <c r="P51" s="136">
        <v>0</v>
      </c>
      <c r="Q51" s="136">
        <v>8</v>
      </c>
      <c r="R51" s="136">
        <v>0</v>
      </c>
      <c r="S51" s="136">
        <v>117</v>
      </c>
      <c r="T51" s="136">
        <v>20</v>
      </c>
      <c r="U51" s="136">
        <v>2</v>
      </c>
      <c r="V51" s="136">
        <v>0</v>
      </c>
      <c r="W51" s="136">
        <v>2</v>
      </c>
      <c r="X51" s="136">
        <v>0</v>
      </c>
      <c r="Y51" s="136">
        <v>1</v>
      </c>
      <c r="Z51" s="136">
        <v>0</v>
      </c>
      <c r="AA51" s="136">
        <v>2</v>
      </c>
      <c r="AB51" s="136">
        <v>0</v>
      </c>
      <c r="AC51" s="136">
        <v>32</v>
      </c>
      <c r="AD51" s="136">
        <v>0</v>
      </c>
      <c r="AE51" s="136">
        <v>5</v>
      </c>
      <c r="AF51" s="136">
        <v>1</v>
      </c>
      <c r="AG51" s="136">
        <v>18</v>
      </c>
      <c r="AH51" s="136">
        <v>12</v>
      </c>
      <c r="AI51" s="136">
        <v>2</v>
      </c>
      <c r="AJ51" s="136">
        <v>24</v>
      </c>
      <c r="AK51" s="136">
        <v>1</v>
      </c>
      <c r="AL51" s="136">
        <v>0</v>
      </c>
      <c r="AM51" s="136">
        <v>8</v>
      </c>
      <c r="AN51" s="136">
        <v>2</v>
      </c>
      <c r="AO51" s="136">
        <v>2</v>
      </c>
      <c r="AP51" s="136">
        <v>0</v>
      </c>
    </row>
    <row r="52" spans="1:42" customFormat="1" ht="15.6" x14ac:dyDescent="0.3">
      <c r="A52" s="159" t="s">
        <v>508</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18</v>
      </c>
      <c r="C53" s="136">
        <v>0</v>
      </c>
      <c r="D53" s="136">
        <v>0</v>
      </c>
      <c r="E53" s="136">
        <v>0</v>
      </c>
      <c r="F53" s="136">
        <v>0</v>
      </c>
      <c r="G53" s="136">
        <v>0</v>
      </c>
      <c r="H53" s="136">
        <v>2</v>
      </c>
      <c r="I53" s="136">
        <v>0</v>
      </c>
      <c r="J53" s="136">
        <v>0</v>
      </c>
      <c r="K53" s="136">
        <v>0</v>
      </c>
      <c r="L53" s="136">
        <v>0</v>
      </c>
      <c r="M53" s="136">
        <v>0</v>
      </c>
      <c r="N53" s="136">
        <v>0</v>
      </c>
      <c r="O53" s="136">
        <v>0</v>
      </c>
      <c r="P53" s="136">
        <v>0</v>
      </c>
      <c r="Q53" s="136">
        <v>0</v>
      </c>
      <c r="R53" s="136">
        <v>0</v>
      </c>
      <c r="S53" s="136">
        <v>1</v>
      </c>
      <c r="T53" s="136">
        <v>2</v>
      </c>
      <c r="U53" s="136">
        <v>1</v>
      </c>
      <c r="V53" s="136">
        <v>0</v>
      </c>
      <c r="W53" s="136">
        <v>0</v>
      </c>
      <c r="X53" s="136">
        <v>0</v>
      </c>
      <c r="Y53" s="136">
        <v>0</v>
      </c>
      <c r="Z53" s="136">
        <v>0</v>
      </c>
      <c r="AA53" s="136">
        <v>0</v>
      </c>
      <c r="AB53" s="136">
        <v>0</v>
      </c>
      <c r="AC53" s="136">
        <v>4</v>
      </c>
      <c r="AD53" s="136">
        <v>0</v>
      </c>
      <c r="AE53" s="136">
        <v>2</v>
      </c>
      <c r="AF53" s="136">
        <v>0</v>
      </c>
      <c r="AG53" s="136">
        <v>2</v>
      </c>
      <c r="AH53" s="136">
        <v>4</v>
      </c>
      <c r="AI53" s="136">
        <v>0</v>
      </c>
      <c r="AJ53" s="136">
        <v>0</v>
      </c>
      <c r="AK53" s="136">
        <v>0</v>
      </c>
      <c r="AL53" s="136">
        <v>0</v>
      </c>
      <c r="AM53" s="136">
        <v>0</v>
      </c>
      <c r="AN53" s="136">
        <v>0</v>
      </c>
      <c r="AO53" s="136">
        <v>0</v>
      </c>
      <c r="AP53" s="136">
        <v>0</v>
      </c>
    </row>
    <row r="54" spans="1:42" customFormat="1" ht="15.6" x14ac:dyDescent="0.3">
      <c r="A54" s="159" t="s">
        <v>89</v>
      </c>
      <c r="B54" s="191">
        <v>159</v>
      </c>
      <c r="C54" s="136">
        <v>0</v>
      </c>
      <c r="D54" s="136">
        <v>0</v>
      </c>
      <c r="E54" s="136">
        <v>2</v>
      </c>
      <c r="F54" s="136">
        <v>1</v>
      </c>
      <c r="G54" s="136">
        <v>2</v>
      </c>
      <c r="H54" s="136">
        <v>6</v>
      </c>
      <c r="I54" s="136">
        <v>0</v>
      </c>
      <c r="J54" s="136">
        <v>0</v>
      </c>
      <c r="K54" s="136">
        <v>1</v>
      </c>
      <c r="L54" s="136">
        <v>0</v>
      </c>
      <c r="M54" s="136">
        <v>0</v>
      </c>
      <c r="N54" s="136">
        <v>0</v>
      </c>
      <c r="O54" s="136">
        <v>1</v>
      </c>
      <c r="P54" s="136">
        <v>0</v>
      </c>
      <c r="Q54" s="136">
        <v>4</v>
      </c>
      <c r="R54" s="136">
        <v>0</v>
      </c>
      <c r="S54" s="136">
        <v>84</v>
      </c>
      <c r="T54" s="136">
        <v>6</v>
      </c>
      <c r="U54" s="136">
        <v>0</v>
      </c>
      <c r="V54" s="136">
        <v>0</v>
      </c>
      <c r="W54" s="136">
        <v>2</v>
      </c>
      <c r="X54" s="136">
        <v>0</v>
      </c>
      <c r="Y54" s="136">
        <v>0</v>
      </c>
      <c r="Z54" s="136">
        <v>0</v>
      </c>
      <c r="AA54" s="136">
        <v>0</v>
      </c>
      <c r="AB54" s="136">
        <v>1</v>
      </c>
      <c r="AC54" s="136">
        <v>18</v>
      </c>
      <c r="AD54" s="136">
        <v>0</v>
      </c>
      <c r="AE54" s="136">
        <v>0</v>
      </c>
      <c r="AF54" s="136">
        <v>0</v>
      </c>
      <c r="AG54" s="136">
        <v>8</v>
      </c>
      <c r="AH54" s="136">
        <v>7</v>
      </c>
      <c r="AI54" s="136">
        <v>0</v>
      </c>
      <c r="AJ54" s="136">
        <v>4</v>
      </c>
      <c r="AK54" s="136">
        <v>0</v>
      </c>
      <c r="AL54" s="136">
        <v>2</v>
      </c>
      <c r="AM54" s="136">
        <v>7</v>
      </c>
      <c r="AN54" s="136">
        <v>1</v>
      </c>
      <c r="AO54" s="136">
        <v>0</v>
      </c>
      <c r="AP54" s="136">
        <v>2</v>
      </c>
    </row>
    <row r="55" spans="1:42" customFormat="1" ht="15.6" x14ac:dyDescent="0.3">
      <c r="A55" s="159" t="s">
        <v>90</v>
      </c>
      <c r="B55" s="191">
        <v>33</v>
      </c>
      <c r="C55" s="136">
        <v>0</v>
      </c>
      <c r="D55" s="136">
        <v>0</v>
      </c>
      <c r="E55" s="136">
        <v>1</v>
      </c>
      <c r="F55" s="136">
        <v>3</v>
      </c>
      <c r="G55" s="136">
        <v>0</v>
      </c>
      <c r="H55" s="136">
        <v>2</v>
      </c>
      <c r="I55" s="136">
        <v>0</v>
      </c>
      <c r="J55" s="136">
        <v>0</v>
      </c>
      <c r="K55" s="136">
        <v>0</v>
      </c>
      <c r="L55" s="136">
        <v>0</v>
      </c>
      <c r="M55" s="136">
        <v>0</v>
      </c>
      <c r="N55" s="136">
        <v>0</v>
      </c>
      <c r="O55" s="136">
        <v>0</v>
      </c>
      <c r="P55" s="136">
        <v>0</v>
      </c>
      <c r="Q55" s="136">
        <v>0</v>
      </c>
      <c r="R55" s="136">
        <v>0</v>
      </c>
      <c r="S55" s="136">
        <v>5</v>
      </c>
      <c r="T55" s="136">
        <v>3</v>
      </c>
      <c r="U55" s="136">
        <v>0</v>
      </c>
      <c r="V55" s="136">
        <v>0</v>
      </c>
      <c r="W55" s="136">
        <v>1</v>
      </c>
      <c r="X55" s="136">
        <v>0</v>
      </c>
      <c r="Y55" s="136">
        <v>0</v>
      </c>
      <c r="Z55" s="136">
        <v>0</v>
      </c>
      <c r="AA55" s="136">
        <v>0</v>
      </c>
      <c r="AB55" s="136">
        <v>1</v>
      </c>
      <c r="AC55" s="136">
        <v>2</v>
      </c>
      <c r="AD55" s="136">
        <v>0</v>
      </c>
      <c r="AE55" s="136">
        <v>2</v>
      </c>
      <c r="AF55" s="136">
        <v>0</v>
      </c>
      <c r="AG55" s="136">
        <v>0</v>
      </c>
      <c r="AH55" s="136">
        <v>3</v>
      </c>
      <c r="AI55" s="136">
        <v>0</v>
      </c>
      <c r="AJ55" s="136">
        <v>5</v>
      </c>
      <c r="AK55" s="136">
        <v>0</v>
      </c>
      <c r="AL55" s="136">
        <v>1</v>
      </c>
      <c r="AM55" s="136">
        <v>0</v>
      </c>
      <c r="AN55" s="136">
        <v>1</v>
      </c>
      <c r="AO55" s="136">
        <v>2</v>
      </c>
      <c r="AP55" s="136">
        <v>1</v>
      </c>
    </row>
    <row r="56" spans="1:42" customFormat="1" ht="15.6" x14ac:dyDescent="0.3">
      <c r="A56" s="159" t="s">
        <v>660</v>
      </c>
      <c r="B56" s="191">
        <v>38</v>
      </c>
      <c r="C56" s="136">
        <v>0</v>
      </c>
      <c r="D56" s="136">
        <v>0</v>
      </c>
      <c r="E56" s="136">
        <v>1</v>
      </c>
      <c r="F56" s="136">
        <v>0</v>
      </c>
      <c r="G56" s="136">
        <v>0</v>
      </c>
      <c r="H56" s="136">
        <v>1</v>
      </c>
      <c r="I56" s="136">
        <v>0</v>
      </c>
      <c r="J56" s="136">
        <v>0</v>
      </c>
      <c r="K56" s="136">
        <v>1</v>
      </c>
      <c r="L56" s="136">
        <v>0</v>
      </c>
      <c r="M56" s="136">
        <v>1</v>
      </c>
      <c r="N56" s="136">
        <v>0</v>
      </c>
      <c r="O56" s="136">
        <v>0</v>
      </c>
      <c r="P56" s="136">
        <v>0</v>
      </c>
      <c r="Q56" s="136">
        <v>2</v>
      </c>
      <c r="R56" s="136">
        <v>0</v>
      </c>
      <c r="S56" s="136">
        <v>26</v>
      </c>
      <c r="T56" s="136">
        <v>0</v>
      </c>
      <c r="U56" s="136">
        <v>0</v>
      </c>
      <c r="V56" s="136">
        <v>0</v>
      </c>
      <c r="W56" s="136">
        <v>0</v>
      </c>
      <c r="X56" s="136">
        <v>0</v>
      </c>
      <c r="Y56" s="136">
        <v>0</v>
      </c>
      <c r="Z56" s="136">
        <v>0</v>
      </c>
      <c r="AA56" s="136">
        <v>0</v>
      </c>
      <c r="AB56" s="136">
        <v>0</v>
      </c>
      <c r="AC56" s="136">
        <v>4</v>
      </c>
      <c r="AD56" s="136">
        <v>0</v>
      </c>
      <c r="AE56" s="136">
        <v>0</v>
      </c>
      <c r="AF56" s="136">
        <v>0</v>
      </c>
      <c r="AG56" s="136">
        <v>0</v>
      </c>
      <c r="AH56" s="136">
        <v>0</v>
      </c>
      <c r="AI56" s="136">
        <v>0</v>
      </c>
      <c r="AJ56" s="136">
        <v>0</v>
      </c>
      <c r="AK56" s="136">
        <v>0</v>
      </c>
      <c r="AL56" s="136">
        <v>2</v>
      </c>
      <c r="AM56" s="136">
        <v>0</v>
      </c>
      <c r="AN56" s="136">
        <v>0</v>
      </c>
      <c r="AO56" s="136">
        <v>0</v>
      </c>
      <c r="AP56" s="136">
        <v>0</v>
      </c>
    </row>
    <row r="57" spans="1:42" customFormat="1" ht="15.6" x14ac:dyDescent="0.3">
      <c r="A57" s="161" t="s">
        <v>576</v>
      </c>
      <c r="B57" s="160">
        <v>3</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1</v>
      </c>
      <c r="T57" s="136">
        <v>0</v>
      </c>
      <c r="U57" s="136">
        <v>0</v>
      </c>
      <c r="V57" s="136">
        <v>0</v>
      </c>
      <c r="W57" s="136">
        <v>0</v>
      </c>
      <c r="X57" s="136">
        <v>0</v>
      </c>
      <c r="Y57" s="136">
        <v>0</v>
      </c>
      <c r="Z57" s="136">
        <v>0</v>
      </c>
      <c r="AA57" s="136">
        <v>0</v>
      </c>
      <c r="AB57" s="136">
        <v>0</v>
      </c>
      <c r="AC57" s="136">
        <v>0</v>
      </c>
      <c r="AD57" s="136">
        <v>0</v>
      </c>
      <c r="AE57" s="136">
        <v>0</v>
      </c>
      <c r="AF57" s="136">
        <v>0</v>
      </c>
      <c r="AG57" s="136">
        <v>1</v>
      </c>
      <c r="AH57" s="136">
        <v>0</v>
      </c>
      <c r="AI57" s="136">
        <v>0</v>
      </c>
      <c r="AJ57" s="136">
        <v>0</v>
      </c>
      <c r="AK57" s="136">
        <v>0</v>
      </c>
      <c r="AL57" s="136">
        <v>0</v>
      </c>
      <c r="AM57" s="136">
        <v>1</v>
      </c>
      <c r="AN57" s="136">
        <v>0</v>
      </c>
      <c r="AO57" s="136">
        <v>0</v>
      </c>
      <c r="AP57" s="136">
        <v>0</v>
      </c>
    </row>
    <row r="58" spans="1:42" customFormat="1" ht="15.6" x14ac:dyDescent="0.3">
      <c r="A58" s="161" t="s">
        <v>661</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611</v>
      </c>
      <c r="B59" s="160">
        <v>1</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1</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536</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37</v>
      </c>
      <c r="C61" s="136">
        <v>0</v>
      </c>
      <c r="D61" s="136">
        <v>0</v>
      </c>
      <c r="E61" s="136">
        <v>0</v>
      </c>
      <c r="F61" s="136">
        <v>0</v>
      </c>
      <c r="G61" s="136">
        <v>0</v>
      </c>
      <c r="H61" s="136">
        <v>1</v>
      </c>
      <c r="I61" s="136">
        <v>0</v>
      </c>
      <c r="J61" s="136">
        <v>0</v>
      </c>
      <c r="K61" s="136">
        <v>0</v>
      </c>
      <c r="L61" s="136">
        <v>0</v>
      </c>
      <c r="M61" s="136">
        <v>0</v>
      </c>
      <c r="N61" s="136">
        <v>0</v>
      </c>
      <c r="O61" s="136">
        <v>0</v>
      </c>
      <c r="P61" s="136">
        <v>0</v>
      </c>
      <c r="Q61" s="136">
        <v>0</v>
      </c>
      <c r="R61" s="136">
        <v>0</v>
      </c>
      <c r="S61" s="136">
        <v>16</v>
      </c>
      <c r="T61" s="136">
        <v>0</v>
      </c>
      <c r="U61" s="136">
        <v>0</v>
      </c>
      <c r="V61" s="136">
        <v>0</v>
      </c>
      <c r="W61" s="136">
        <v>0</v>
      </c>
      <c r="X61" s="136">
        <v>0</v>
      </c>
      <c r="Y61" s="136">
        <v>0</v>
      </c>
      <c r="Z61" s="136">
        <v>0</v>
      </c>
      <c r="AA61" s="136">
        <v>0</v>
      </c>
      <c r="AB61" s="136">
        <v>0</v>
      </c>
      <c r="AC61" s="136">
        <v>18</v>
      </c>
      <c r="AD61" s="136">
        <v>0</v>
      </c>
      <c r="AE61" s="136">
        <v>0</v>
      </c>
      <c r="AF61" s="136">
        <v>0</v>
      </c>
      <c r="AG61" s="136">
        <v>0</v>
      </c>
      <c r="AH61" s="136">
        <v>0</v>
      </c>
      <c r="AI61" s="136">
        <v>0</v>
      </c>
      <c r="AJ61" s="136">
        <v>2</v>
      </c>
      <c r="AK61" s="136">
        <v>0</v>
      </c>
      <c r="AL61" s="136">
        <v>0</v>
      </c>
      <c r="AM61" s="136">
        <v>0</v>
      </c>
      <c r="AN61" s="136">
        <v>0</v>
      </c>
      <c r="AO61" s="136">
        <v>0</v>
      </c>
      <c r="AP61" s="136">
        <v>0</v>
      </c>
    </row>
    <row r="62" spans="1:42" customFormat="1" ht="15.6" x14ac:dyDescent="0.3">
      <c r="A62" s="161" t="s">
        <v>612</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537</v>
      </c>
      <c r="B63" s="160">
        <v>1</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1</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662</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663</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664</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524</v>
      </c>
      <c r="B67" s="160">
        <v>3</v>
      </c>
      <c r="C67" s="136">
        <v>0</v>
      </c>
      <c r="D67" s="136">
        <v>0</v>
      </c>
      <c r="E67" s="136">
        <v>0</v>
      </c>
      <c r="F67" s="136">
        <v>0</v>
      </c>
      <c r="G67" s="136">
        <v>0</v>
      </c>
      <c r="H67" s="136">
        <v>0</v>
      </c>
      <c r="I67" s="136">
        <v>0</v>
      </c>
      <c r="J67" s="136">
        <v>0</v>
      </c>
      <c r="K67" s="136">
        <v>0</v>
      </c>
      <c r="L67" s="136">
        <v>0</v>
      </c>
      <c r="M67" s="136">
        <v>0</v>
      </c>
      <c r="N67" s="136">
        <v>0</v>
      </c>
      <c r="O67" s="136">
        <v>0</v>
      </c>
      <c r="P67" s="136">
        <v>0</v>
      </c>
      <c r="Q67" s="136">
        <v>0</v>
      </c>
      <c r="R67" s="136">
        <v>1</v>
      </c>
      <c r="S67" s="136">
        <v>1</v>
      </c>
      <c r="T67" s="136">
        <v>0</v>
      </c>
      <c r="U67" s="136">
        <v>0</v>
      </c>
      <c r="V67" s="136">
        <v>0</v>
      </c>
      <c r="W67" s="136">
        <v>0</v>
      </c>
      <c r="X67" s="136">
        <v>0</v>
      </c>
      <c r="Y67" s="136">
        <v>0</v>
      </c>
      <c r="Z67" s="136">
        <v>0</v>
      </c>
      <c r="AA67" s="136">
        <v>0</v>
      </c>
      <c r="AB67" s="136">
        <v>0</v>
      </c>
      <c r="AC67" s="136">
        <v>0</v>
      </c>
      <c r="AD67" s="136">
        <v>0</v>
      </c>
      <c r="AE67" s="136">
        <v>0</v>
      </c>
      <c r="AF67" s="136">
        <v>0</v>
      </c>
      <c r="AG67" s="136">
        <v>0</v>
      </c>
      <c r="AH67" s="136">
        <v>0</v>
      </c>
      <c r="AI67" s="136">
        <v>0</v>
      </c>
      <c r="AJ67" s="136">
        <v>0</v>
      </c>
      <c r="AK67" s="136">
        <v>0</v>
      </c>
      <c r="AL67" s="136">
        <v>0</v>
      </c>
      <c r="AM67" s="136">
        <v>0</v>
      </c>
      <c r="AN67" s="136">
        <v>0</v>
      </c>
      <c r="AO67" s="136">
        <v>0</v>
      </c>
      <c r="AP67" s="136">
        <v>1</v>
      </c>
    </row>
    <row r="68" spans="1:42" customFormat="1" ht="15.6" x14ac:dyDescent="0.3">
      <c r="A68" s="161" t="s">
        <v>665</v>
      </c>
      <c r="B68" s="160">
        <v>1</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0</v>
      </c>
      <c r="T68" s="136">
        <v>0</v>
      </c>
      <c r="U68" s="136">
        <v>0</v>
      </c>
      <c r="V68" s="136">
        <v>0</v>
      </c>
      <c r="W68" s="136">
        <v>0</v>
      </c>
      <c r="X68" s="136">
        <v>0</v>
      </c>
      <c r="Y68" s="136">
        <v>0</v>
      </c>
      <c r="Z68" s="136">
        <v>0</v>
      </c>
      <c r="AA68" s="136">
        <v>0</v>
      </c>
      <c r="AB68" s="136">
        <v>0</v>
      </c>
      <c r="AC68" s="136">
        <v>0</v>
      </c>
      <c r="AD68" s="136">
        <v>0</v>
      </c>
      <c r="AE68" s="136">
        <v>0</v>
      </c>
      <c r="AF68" s="136">
        <v>0</v>
      </c>
      <c r="AG68" s="136">
        <v>1</v>
      </c>
      <c r="AH68" s="136">
        <v>0</v>
      </c>
      <c r="AI68" s="136">
        <v>0</v>
      </c>
      <c r="AJ68" s="136">
        <v>0</v>
      </c>
      <c r="AK68" s="136">
        <v>0</v>
      </c>
      <c r="AL68" s="136">
        <v>0</v>
      </c>
      <c r="AM68" s="136">
        <v>0</v>
      </c>
      <c r="AN68" s="136">
        <v>0</v>
      </c>
      <c r="AO68" s="136">
        <v>0</v>
      </c>
      <c r="AP68" s="136">
        <v>0</v>
      </c>
    </row>
    <row r="69" spans="1:42" customFormat="1" ht="15.6" x14ac:dyDescent="0.3">
      <c r="A69" s="161" t="s">
        <v>666</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4</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0</v>
      </c>
      <c r="T70" s="136">
        <v>0</v>
      </c>
      <c r="U70" s="136">
        <v>0</v>
      </c>
      <c r="V70" s="136">
        <v>0</v>
      </c>
      <c r="W70" s="136">
        <v>0</v>
      </c>
      <c r="X70" s="136">
        <v>0</v>
      </c>
      <c r="Y70" s="136">
        <v>0</v>
      </c>
      <c r="Z70" s="136">
        <v>0</v>
      </c>
      <c r="AA70" s="136">
        <v>0</v>
      </c>
      <c r="AB70" s="136">
        <v>0</v>
      </c>
      <c r="AC70" s="136">
        <v>2</v>
      </c>
      <c r="AD70" s="136">
        <v>0</v>
      </c>
      <c r="AE70" s="136">
        <v>0</v>
      </c>
      <c r="AF70" s="136">
        <v>0</v>
      </c>
      <c r="AG70" s="136">
        <v>1</v>
      </c>
      <c r="AH70" s="136">
        <v>0</v>
      </c>
      <c r="AI70" s="136">
        <v>0</v>
      </c>
      <c r="AJ70" s="136">
        <v>1</v>
      </c>
      <c r="AK70" s="136">
        <v>0</v>
      </c>
      <c r="AL70" s="136">
        <v>0</v>
      </c>
      <c r="AM70" s="136">
        <v>0</v>
      </c>
      <c r="AN70" s="136">
        <v>0</v>
      </c>
      <c r="AO70" s="136">
        <v>0</v>
      </c>
      <c r="AP70" s="136">
        <v>0</v>
      </c>
    </row>
    <row r="71" spans="1:42" customFormat="1" ht="15.6" x14ac:dyDescent="0.3">
      <c r="A71" s="161" t="s">
        <v>601</v>
      </c>
      <c r="B71" s="160">
        <v>1</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1</v>
      </c>
    </row>
    <row r="72" spans="1:42" customFormat="1" ht="15.6" x14ac:dyDescent="0.3">
      <c r="A72" s="161" t="s">
        <v>667</v>
      </c>
      <c r="B72" s="160">
        <v>2</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1</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1</v>
      </c>
    </row>
    <row r="73" spans="1:42" customFormat="1" ht="15.6" x14ac:dyDescent="0.3">
      <c r="A73" s="161" t="s">
        <v>668</v>
      </c>
      <c r="B73" s="160">
        <v>0</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0</v>
      </c>
      <c r="AH73" s="136">
        <v>0</v>
      </c>
      <c r="AI73" s="136">
        <v>0</v>
      </c>
      <c r="AJ73" s="136">
        <v>0</v>
      </c>
      <c r="AK73" s="136">
        <v>0</v>
      </c>
      <c r="AL73" s="136">
        <v>0</v>
      </c>
      <c r="AM73" s="136">
        <v>0</v>
      </c>
      <c r="AN73" s="136">
        <v>0</v>
      </c>
      <c r="AO73" s="136">
        <v>0</v>
      </c>
      <c r="AP73" s="136">
        <v>0</v>
      </c>
    </row>
    <row r="74" spans="1:42" customFormat="1" ht="15.6" x14ac:dyDescent="0.3">
      <c r="A74" s="161" t="s">
        <v>517</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577</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669</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670</v>
      </c>
      <c r="B77" s="160">
        <v>5</v>
      </c>
      <c r="C77" s="136">
        <v>0</v>
      </c>
      <c r="D77" s="136">
        <v>0</v>
      </c>
      <c r="E77" s="136">
        <v>0</v>
      </c>
      <c r="F77" s="136">
        <v>0</v>
      </c>
      <c r="G77" s="136">
        <v>0</v>
      </c>
      <c r="H77" s="136">
        <v>1</v>
      </c>
      <c r="I77" s="136">
        <v>0</v>
      </c>
      <c r="J77" s="136">
        <v>0</v>
      </c>
      <c r="K77" s="136">
        <v>0</v>
      </c>
      <c r="L77" s="136">
        <v>0</v>
      </c>
      <c r="M77" s="136">
        <v>0</v>
      </c>
      <c r="N77" s="136">
        <v>0</v>
      </c>
      <c r="O77" s="136">
        <v>0</v>
      </c>
      <c r="P77" s="136">
        <v>0</v>
      </c>
      <c r="Q77" s="136">
        <v>0</v>
      </c>
      <c r="R77" s="136">
        <v>0</v>
      </c>
      <c r="S77" s="136">
        <v>4</v>
      </c>
      <c r="T77" s="136">
        <v>0</v>
      </c>
      <c r="U77" s="136">
        <v>0</v>
      </c>
      <c r="V77" s="136">
        <v>0</v>
      </c>
      <c r="W77" s="136">
        <v>0</v>
      </c>
      <c r="X77" s="136">
        <v>0</v>
      </c>
      <c r="Y77" s="136">
        <v>0</v>
      </c>
      <c r="Z77" s="136">
        <v>0</v>
      </c>
      <c r="AA77" s="136">
        <v>0</v>
      </c>
      <c r="AB77" s="136">
        <v>0</v>
      </c>
      <c r="AC77" s="136">
        <v>0</v>
      </c>
      <c r="AD77" s="136">
        <v>0</v>
      </c>
      <c r="AE77" s="136">
        <v>0</v>
      </c>
      <c r="AF77" s="136">
        <v>0</v>
      </c>
      <c r="AG77" s="136">
        <v>0</v>
      </c>
      <c r="AH77" s="136">
        <v>0</v>
      </c>
      <c r="AI77" s="136">
        <v>0</v>
      </c>
      <c r="AJ77" s="136">
        <v>0</v>
      </c>
      <c r="AK77" s="136">
        <v>0</v>
      </c>
      <c r="AL77" s="136">
        <v>0</v>
      </c>
      <c r="AM77" s="136">
        <v>0</v>
      </c>
      <c r="AN77" s="136">
        <v>0</v>
      </c>
      <c r="AO77" s="136">
        <v>0</v>
      </c>
      <c r="AP77" s="136">
        <v>0</v>
      </c>
    </row>
    <row r="78" spans="1:42" customFormat="1" ht="15.6" x14ac:dyDescent="0.3">
      <c r="A78" s="161" t="s">
        <v>603</v>
      </c>
      <c r="B78" s="160">
        <v>3</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2</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1</v>
      </c>
      <c r="AK78" s="136">
        <v>0</v>
      </c>
      <c r="AL78" s="136">
        <v>0</v>
      </c>
      <c r="AM78" s="136">
        <v>0</v>
      </c>
      <c r="AN78" s="136">
        <v>0</v>
      </c>
      <c r="AO78" s="136">
        <v>0</v>
      </c>
      <c r="AP78" s="136">
        <v>0</v>
      </c>
    </row>
    <row r="79" spans="1:42" customFormat="1" ht="15.6" x14ac:dyDescent="0.3">
      <c r="A79" s="161" t="s">
        <v>671</v>
      </c>
      <c r="B79" s="160">
        <v>0</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0</v>
      </c>
      <c r="AD79" s="136">
        <v>0</v>
      </c>
      <c r="AE79" s="136">
        <v>0</v>
      </c>
      <c r="AF79" s="136">
        <v>0</v>
      </c>
      <c r="AG79" s="136">
        <v>0</v>
      </c>
      <c r="AH79" s="136">
        <v>0</v>
      </c>
      <c r="AI79" s="136">
        <v>0</v>
      </c>
      <c r="AJ79" s="136">
        <v>0</v>
      </c>
      <c r="AK79" s="136">
        <v>0</v>
      </c>
      <c r="AL79" s="136">
        <v>0</v>
      </c>
      <c r="AM79" s="136">
        <v>0</v>
      </c>
      <c r="AN79" s="136">
        <v>0</v>
      </c>
      <c r="AO79" s="136">
        <v>0</v>
      </c>
      <c r="AP79" s="136">
        <v>0</v>
      </c>
    </row>
    <row r="80" spans="1:42" customFormat="1" ht="15.6" x14ac:dyDescent="0.3">
      <c r="A80" s="161" t="s">
        <v>672</v>
      </c>
      <c r="B80" s="160">
        <v>1</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1</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615</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578</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526</v>
      </c>
      <c r="B83" s="160">
        <v>6</v>
      </c>
      <c r="C83" s="136">
        <v>0</v>
      </c>
      <c r="D83" s="136">
        <v>0</v>
      </c>
      <c r="E83" s="136">
        <v>1</v>
      </c>
      <c r="F83" s="136">
        <v>0</v>
      </c>
      <c r="G83" s="136">
        <v>0</v>
      </c>
      <c r="H83" s="136">
        <v>0</v>
      </c>
      <c r="I83" s="136">
        <v>0</v>
      </c>
      <c r="J83" s="136">
        <v>0</v>
      </c>
      <c r="K83" s="136">
        <v>0</v>
      </c>
      <c r="L83" s="136">
        <v>0</v>
      </c>
      <c r="M83" s="136">
        <v>0</v>
      </c>
      <c r="N83" s="136">
        <v>0</v>
      </c>
      <c r="O83" s="136">
        <v>0</v>
      </c>
      <c r="P83" s="136">
        <v>0</v>
      </c>
      <c r="Q83" s="136">
        <v>0</v>
      </c>
      <c r="R83" s="136">
        <v>0</v>
      </c>
      <c r="S83" s="136">
        <v>3</v>
      </c>
      <c r="T83" s="136">
        <v>0</v>
      </c>
      <c r="U83" s="136">
        <v>0</v>
      </c>
      <c r="V83" s="136">
        <v>0</v>
      </c>
      <c r="W83" s="136">
        <v>0</v>
      </c>
      <c r="X83" s="136">
        <v>0</v>
      </c>
      <c r="Y83" s="136">
        <v>0</v>
      </c>
      <c r="Z83" s="136">
        <v>0</v>
      </c>
      <c r="AA83" s="136">
        <v>0</v>
      </c>
      <c r="AB83" s="136">
        <v>0</v>
      </c>
      <c r="AC83" s="136">
        <v>0</v>
      </c>
      <c r="AD83" s="136">
        <v>0</v>
      </c>
      <c r="AE83" s="136">
        <v>0</v>
      </c>
      <c r="AF83" s="136">
        <v>0</v>
      </c>
      <c r="AG83" s="136">
        <v>1</v>
      </c>
      <c r="AH83" s="136">
        <v>0</v>
      </c>
      <c r="AI83" s="136">
        <v>0</v>
      </c>
      <c r="AJ83" s="136">
        <v>0</v>
      </c>
      <c r="AK83" s="136">
        <v>0</v>
      </c>
      <c r="AL83" s="136">
        <v>0</v>
      </c>
      <c r="AM83" s="136">
        <v>1</v>
      </c>
      <c r="AN83" s="136">
        <v>0</v>
      </c>
      <c r="AO83" s="136">
        <v>0</v>
      </c>
      <c r="AP83" s="136">
        <v>0</v>
      </c>
    </row>
    <row r="84" spans="1:42" customFormat="1" ht="15.6" x14ac:dyDescent="0.3">
      <c r="A84" s="161" t="s">
        <v>673</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674</v>
      </c>
      <c r="B85" s="160">
        <v>1</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1</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542</v>
      </c>
      <c r="B86" s="160">
        <v>0</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6">
        <v>0</v>
      </c>
      <c r="W86" s="136">
        <v>0</v>
      </c>
      <c r="X86" s="136">
        <v>0</v>
      </c>
      <c r="Y86" s="136">
        <v>0</v>
      </c>
      <c r="Z86" s="136">
        <v>0</v>
      </c>
      <c r="AA86" s="136">
        <v>0</v>
      </c>
      <c r="AB86" s="136">
        <v>0</v>
      </c>
      <c r="AC86" s="136">
        <v>0</v>
      </c>
      <c r="AD86" s="136">
        <v>0</v>
      </c>
      <c r="AE86" s="136">
        <v>0</v>
      </c>
      <c r="AF86" s="136">
        <v>0</v>
      </c>
      <c r="AG86" s="136">
        <v>0</v>
      </c>
      <c r="AH86" s="136">
        <v>0</v>
      </c>
      <c r="AI86" s="136">
        <v>0</v>
      </c>
      <c r="AJ86" s="136">
        <v>0</v>
      </c>
      <c r="AK86" s="136">
        <v>0</v>
      </c>
      <c r="AL86" s="136">
        <v>0</v>
      </c>
      <c r="AM86" s="136">
        <v>0</v>
      </c>
      <c r="AN86" s="136">
        <v>0</v>
      </c>
      <c r="AO86" s="136">
        <v>0</v>
      </c>
      <c r="AP86" s="136">
        <v>0</v>
      </c>
    </row>
    <row r="87" spans="1:42" customFormat="1" ht="15.6" x14ac:dyDescent="0.3">
      <c r="A87" s="161" t="s">
        <v>675</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34</v>
      </c>
      <c r="C88" s="136">
        <v>0</v>
      </c>
      <c r="D88" s="136">
        <v>0</v>
      </c>
      <c r="E88" s="136">
        <v>0</v>
      </c>
      <c r="F88" s="136">
        <v>0</v>
      </c>
      <c r="G88" s="136">
        <v>0</v>
      </c>
      <c r="H88" s="136">
        <v>4</v>
      </c>
      <c r="I88" s="136">
        <v>0</v>
      </c>
      <c r="J88" s="136">
        <v>0</v>
      </c>
      <c r="K88" s="136">
        <v>0</v>
      </c>
      <c r="L88" s="136">
        <v>0</v>
      </c>
      <c r="M88" s="136">
        <v>0</v>
      </c>
      <c r="N88" s="136">
        <v>0</v>
      </c>
      <c r="O88" s="136">
        <v>0</v>
      </c>
      <c r="P88" s="136">
        <v>0</v>
      </c>
      <c r="Q88" s="136">
        <v>0</v>
      </c>
      <c r="R88" s="136">
        <v>0</v>
      </c>
      <c r="S88" s="136">
        <v>18</v>
      </c>
      <c r="T88" s="136">
        <v>0</v>
      </c>
      <c r="U88" s="136">
        <v>0</v>
      </c>
      <c r="V88" s="136">
        <v>0</v>
      </c>
      <c r="W88" s="136">
        <v>0</v>
      </c>
      <c r="X88" s="136">
        <v>0</v>
      </c>
      <c r="Y88" s="136">
        <v>0</v>
      </c>
      <c r="Z88" s="136">
        <v>0</v>
      </c>
      <c r="AA88" s="136">
        <v>0</v>
      </c>
      <c r="AB88" s="136">
        <v>0</v>
      </c>
      <c r="AC88" s="136">
        <v>1</v>
      </c>
      <c r="AD88" s="136">
        <v>0</v>
      </c>
      <c r="AE88" s="136">
        <v>0</v>
      </c>
      <c r="AF88" s="136">
        <v>0</v>
      </c>
      <c r="AG88" s="136">
        <v>9</v>
      </c>
      <c r="AH88" s="136">
        <v>0</v>
      </c>
      <c r="AI88" s="136">
        <v>0</v>
      </c>
      <c r="AJ88" s="136">
        <v>0</v>
      </c>
      <c r="AK88" s="136">
        <v>0</v>
      </c>
      <c r="AL88" s="136">
        <v>0</v>
      </c>
      <c r="AM88" s="136">
        <v>0</v>
      </c>
      <c r="AN88" s="136">
        <v>0</v>
      </c>
      <c r="AO88" s="136">
        <v>0</v>
      </c>
      <c r="AP88" s="136">
        <v>2</v>
      </c>
    </row>
    <row r="89" spans="1:42" customFormat="1" ht="15.6" x14ac:dyDescent="0.3">
      <c r="A89" s="161" t="s">
        <v>676</v>
      </c>
      <c r="B89" s="160">
        <v>0</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0</v>
      </c>
      <c r="AN89" s="136">
        <v>0</v>
      </c>
      <c r="AO89" s="136">
        <v>0</v>
      </c>
      <c r="AP89" s="136">
        <v>0</v>
      </c>
    </row>
    <row r="90" spans="1:42" customFormat="1" ht="15.6" x14ac:dyDescent="0.3">
      <c r="A90" s="161" t="s">
        <v>677</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602</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1</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678</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543</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581</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679</v>
      </c>
      <c r="B95" s="160">
        <v>0</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0</v>
      </c>
      <c r="T95" s="136">
        <v>0</v>
      </c>
      <c r="U95" s="136">
        <v>0</v>
      </c>
      <c r="V95" s="136">
        <v>0</v>
      </c>
      <c r="W95" s="136">
        <v>0</v>
      </c>
      <c r="X95" s="136">
        <v>0</v>
      </c>
      <c r="Y95" s="136">
        <v>0</v>
      </c>
      <c r="Z95" s="136">
        <v>0</v>
      </c>
      <c r="AA95" s="136">
        <v>0</v>
      </c>
      <c r="AB95" s="136">
        <v>0</v>
      </c>
      <c r="AC95" s="136">
        <v>0</v>
      </c>
      <c r="AD95" s="136">
        <v>0</v>
      </c>
      <c r="AE95" s="136">
        <v>0</v>
      </c>
      <c r="AF95" s="136">
        <v>0</v>
      </c>
      <c r="AG95" s="136">
        <v>0</v>
      </c>
      <c r="AH95" s="136">
        <v>0</v>
      </c>
      <c r="AI95" s="136">
        <v>0</v>
      </c>
      <c r="AJ95" s="136">
        <v>0</v>
      </c>
      <c r="AK95" s="136">
        <v>0</v>
      </c>
      <c r="AL95" s="136">
        <v>0</v>
      </c>
      <c r="AM95" s="136">
        <v>0</v>
      </c>
      <c r="AN95" s="136">
        <v>0</v>
      </c>
      <c r="AO95" s="136">
        <v>0</v>
      </c>
      <c r="AP95" s="136">
        <v>0</v>
      </c>
    </row>
    <row r="96" spans="1:42" customFormat="1" ht="15.6" x14ac:dyDescent="0.3">
      <c r="A96" s="161" t="s">
        <v>470</v>
      </c>
      <c r="B96" s="160">
        <v>151</v>
      </c>
      <c r="C96" s="136">
        <v>0</v>
      </c>
      <c r="D96" s="136">
        <v>0</v>
      </c>
      <c r="E96" s="136">
        <v>0</v>
      </c>
      <c r="F96" s="136">
        <v>0</v>
      </c>
      <c r="G96" s="136">
        <v>1</v>
      </c>
      <c r="H96" s="136">
        <v>2</v>
      </c>
      <c r="I96" s="136">
        <v>0</v>
      </c>
      <c r="J96" s="136">
        <v>0</v>
      </c>
      <c r="K96" s="136">
        <v>2</v>
      </c>
      <c r="L96" s="136">
        <v>0</v>
      </c>
      <c r="M96" s="136">
        <v>0</v>
      </c>
      <c r="N96" s="136">
        <v>0</v>
      </c>
      <c r="O96" s="136">
        <v>1</v>
      </c>
      <c r="P96" s="136">
        <v>0</v>
      </c>
      <c r="Q96" s="136">
        <v>1</v>
      </c>
      <c r="R96" s="136">
        <v>0</v>
      </c>
      <c r="S96" s="136">
        <v>88</v>
      </c>
      <c r="T96" s="136">
        <v>0</v>
      </c>
      <c r="U96" s="136">
        <v>0</v>
      </c>
      <c r="V96" s="136">
        <v>0</v>
      </c>
      <c r="W96" s="136">
        <v>0</v>
      </c>
      <c r="X96" s="136">
        <v>0</v>
      </c>
      <c r="Y96" s="136">
        <v>1</v>
      </c>
      <c r="Z96" s="136">
        <v>0</v>
      </c>
      <c r="AA96" s="136">
        <v>0</v>
      </c>
      <c r="AB96" s="136">
        <v>1</v>
      </c>
      <c r="AC96" s="136">
        <v>4</v>
      </c>
      <c r="AD96" s="136">
        <v>1</v>
      </c>
      <c r="AE96" s="136">
        <v>3</v>
      </c>
      <c r="AF96" s="136">
        <v>0</v>
      </c>
      <c r="AG96" s="136">
        <v>20</v>
      </c>
      <c r="AH96" s="136">
        <v>3</v>
      </c>
      <c r="AI96" s="136">
        <v>1</v>
      </c>
      <c r="AJ96" s="136">
        <v>1</v>
      </c>
      <c r="AK96" s="136">
        <v>0</v>
      </c>
      <c r="AL96" s="136">
        <v>0</v>
      </c>
      <c r="AM96" s="136">
        <v>18</v>
      </c>
      <c r="AN96" s="136">
        <v>0</v>
      </c>
      <c r="AO96" s="136">
        <v>2</v>
      </c>
      <c r="AP96" s="136">
        <v>1</v>
      </c>
    </row>
    <row r="97" spans="1:42" customFormat="1" ht="15.6" x14ac:dyDescent="0.3">
      <c r="A97" s="161" t="s">
        <v>680</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681</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682</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539</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513</v>
      </c>
      <c r="B101" s="160">
        <v>8</v>
      </c>
      <c r="C101" s="136">
        <v>0</v>
      </c>
      <c r="D101" s="136">
        <v>0</v>
      </c>
      <c r="E101" s="136">
        <v>0</v>
      </c>
      <c r="F101" s="136">
        <v>0</v>
      </c>
      <c r="G101" s="136">
        <v>0</v>
      </c>
      <c r="H101" s="136">
        <v>0</v>
      </c>
      <c r="I101" s="136">
        <v>0</v>
      </c>
      <c r="J101" s="136">
        <v>0</v>
      </c>
      <c r="K101" s="136">
        <v>0</v>
      </c>
      <c r="L101" s="136">
        <v>0</v>
      </c>
      <c r="M101" s="136">
        <v>0</v>
      </c>
      <c r="N101" s="136">
        <v>0</v>
      </c>
      <c r="O101" s="136">
        <v>0</v>
      </c>
      <c r="P101" s="136">
        <v>0</v>
      </c>
      <c r="Q101" s="136">
        <v>0</v>
      </c>
      <c r="R101" s="136">
        <v>0</v>
      </c>
      <c r="S101" s="136">
        <v>4</v>
      </c>
      <c r="T101" s="136">
        <v>0</v>
      </c>
      <c r="U101" s="136">
        <v>0</v>
      </c>
      <c r="V101" s="136">
        <v>0</v>
      </c>
      <c r="W101" s="136">
        <v>1</v>
      </c>
      <c r="X101" s="136">
        <v>0</v>
      </c>
      <c r="Y101" s="136">
        <v>0</v>
      </c>
      <c r="Z101" s="136">
        <v>0</v>
      </c>
      <c r="AA101" s="136">
        <v>0</v>
      </c>
      <c r="AB101" s="136">
        <v>0</v>
      </c>
      <c r="AC101" s="136">
        <v>1</v>
      </c>
      <c r="AD101" s="136">
        <v>0</v>
      </c>
      <c r="AE101" s="136">
        <v>0</v>
      </c>
      <c r="AF101" s="136">
        <v>0</v>
      </c>
      <c r="AG101" s="136">
        <v>0</v>
      </c>
      <c r="AH101" s="136">
        <v>1</v>
      </c>
      <c r="AI101" s="136">
        <v>0</v>
      </c>
      <c r="AJ101" s="136">
        <v>0</v>
      </c>
      <c r="AK101" s="136">
        <v>0</v>
      </c>
      <c r="AL101" s="136">
        <v>0</v>
      </c>
      <c r="AM101" s="136">
        <v>0</v>
      </c>
      <c r="AN101" s="136">
        <v>0</v>
      </c>
      <c r="AO101" s="136">
        <v>1</v>
      </c>
      <c r="AP101" s="136">
        <v>0</v>
      </c>
    </row>
    <row r="102" spans="1:42" customFormat="1" ht="15.6" x14ac:dyDescent="0.3">
      <c r="A102" s="161" t="s">
        <v>303</v>
      </c>
      <c r="B102" s="160">
        <v>56</v>
      </c>
      <c r="C102" s="136">
        <v>0</v>
      </c>
      <c r="D102" s="136">
        <v>0</v>
      </c>
      <c r="E102" s="136">
        <v>1</v>
      </c>
      <c r="F102" s="136">
        <v>0</v>
      </c>
      <c r="G102" s="136">
        <v>0</v>
      </c>
      <c r="H102" s="136">
        <v>0</v>
      </c>
      <c r="I102" s="136">
        <v>0</v>
      </c>
      <c r="J102" s="136">
        <v>0</v>
      </c>
      <c r="K102" s="136">
        <v>0</v>
      </c>
      <c r="L102" s="136">
        <v>0</v>
      </c>
      <c r="M102" s="136">
        <v>0</v>
      </c>
      <c r="N102" s="136">
        <v>0</v>
      </c>
      <c r="O102" s="136">
        <v>0</v>
      </c>
      <c r="P102" s="136">
        <v>0</v>
      </c>
      <c r="Q102" s="136">
        <v>0</v>
      </c>
      <c r="R102" s="136">
        <v>0</v>
      </c>
      <c r="S102" s="136">
        <v>45</v>
      </c>
      <c r="T102" s="136">
        <v>0</v>
      </c>
      <c r="U102" s="136">
        <v>0</v>
      </c>
      <c r="V102" s="136">
        <v>0</v>
      </c>
      <c r="W102" s="136">
        <v>0</v>
      </c>
      <c r="X102" s="136">
        <v>0</v>
      </c>
      <c r="Y102" s="136">
        <v>0</v>
      </c>
      <c r="Z102" s="136">
        <v>0</v>
      </c>
      <c r="AA102" s="136">
        <v>0</v>
      </c>
      <c r="AB102" s="136">
        <v>0</v>
      </c>
      <c r="AC102" s="136">
        <v>2</v>
      </c>
      <c r="AD102" s="136">
        <v>0</v>
      </c>
      <c r="AE102" s="136">
        <v>1</v>
      </c>
      <c r="AF102" s="136">
        <v>0</v>
      </c>
      <c r="AG102" s="136">
        <v>4</v>
      </c>
      <c r="AH102" s="136">
        <v>0</v>
      </c>
      <c r="AI102" s="136">
        <v>0</v>
      </c>
      <c r="AJ102" s="136">
        <v>0</v>
      </c>
      <c r="AK102" s="136">
        <v>0</v>
      </c>
      <c r="AL102" s="136">
        <v>0</v>
      </c>
      <c r="AM102" s="136">
        <v>0</v>
      </c>
      <c r="AN102" s="136">
        <v>1</v>
      </c>
      <c r="AO102" s="136">
        <v>0</v>
      </c>
      <c r="AP102" s="136">
        <v>2</v>
      </c>
    </row>
    <row r="103" spans="1:42" s="1" customFormat="1" ht="15.6" x14ac:dyDescent="0.3">
      <c r="A103" s="161" t="s">
        <v>683</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684</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685</v>
      </c>
      <c r="B105" s="160">
        <v>78</v>
      </c>
      <c r="C105" s="136">
        <v>0</v>
      </c>
      <c r="D105" s="136">
        <v>0</v>
      </c>
      <c r="E105" s="136">
        <v>4</v>
      </c>
      <c r="F105" s="136">
        <v>0</v>
      </c>
      <c r="G105" s="136">
        <v>0</v>
      </c>
      <c r="H105" s="136">
        <v>2</v>
      </c>
      <c r="I105" s="136">
        <v>0</v>
      </c>
      <c r="J105" s="136">
        <v>0</v>
      </c>
      <c r="K105" s="136">
        <v>0</v>
      </c>
      <c r="L105" s="136">
        <v>0</v>
      </c>
      <c r="M105" s="136">
        <v>0</v>
      </c>
      <c r="N105" s="136">
        <v>0</v>
      </c>
      <c r="O105" s="136">
        <v>1</v>
      </c>
      <c r="P105" s="136">
        <v>0</v>
      </c>
      <c r="Q105" s="136">
        <v>0</v>
      </c>
      <c r="R105" s="136">
        <v>0</v>
      </c>
      <c r="S105" s="136">
        <v>39</v>
      </c>
      <c r="T105" s="136">
        <v>2</v>
      </c>
      <c r="U105" s="136">
        <v>0</v>
      </c>
      <c r="V105" s="136">
        <v>0</v>
      </c>
      <c r="W105" s="136">
        <v>0</v>
      </c>
      <c r="X105" s="136">
        <v>0</v>
      </c>
      <c r="Y105" s="136">
        <v>1</v>
      </c>
      <c r="Z105" s="136">
        <v>0</v>
      </c>
      <c r="AA105" s="136">
        <v>0</v>
      </c>
      <c r="AB105" s="136">
        <v>0</v>
      </c>
      <c r="AC105" s="136">
        <v>8</v>
      </c>
      <c r="AD105" s="136">
        <v>0</v>
      </c>
      <c r="AE105" s="136">
        <v>0</v>
      </c>
      <c r="AF105" s="136">
        <v>0</v>
      </c>
      <c r="AG105" s="136">
        <v>9</v>
      </c>
      <c r="AH105" s="136">
        <v>5</v>
      </c>
      <c r="AI105" s="136">
        <v>0</v>
      </c>
      <c r="AJ105" s="136">
        <v>2</v>
      </c>
      <c r="AK105" s="136">
        <v>0</v>
      </c>
      <c r="AL105" s="136">
        <v>0</v>
      </c>
      <c r="AM105" s="136">
        <v>1</v>
      </c>
      <c r="AN105" s="136">
        <v>0</v>
      </c>
      <c r="AO105" s="136">
        <v>2</v>
      </c>
      <c r="AP105" s="136">
        <v>2</v>
      </c>
    </row>
    <row r="106" spans="1:42" ht="15.6" x14ac:dyDescent="0.3">
      <c r="A106" s="161" t="s">
        <v>686</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540</v>
      </c>
      <c r="B107" s="160">
        <v>1</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1</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687</v>
      </c>
      <c r="B108" s="160">
        <v>3</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3</v>
      </c>
      <c r="T108" s="136">
        <v>0</v>
      </c>
      <c r="U108" s="136">
        <v>0</v>
      </c>
      <c r="V108" s="136">
        <v>0</v>
      </c>
      <c r="W108" s="136">
        <v>0</v>
      </c>
      <c r="X108" s="136">
        <v>0</v>
      </c>
      <c r="Y108" s="136">
        <v>0</v>
      </c>
      <c r="Z108" s="136">
        <v>0</v>
      </c>
      <c r="AA108" s="136">
        <v>0</v>
      </c>
      <c r="AB108" s="136">
        <v>0</v>
      </c>
      <c r="AC108" s="136">
        <v>0</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688</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514</v>
      </c>
      <c r="B110" s="160">
        <v>3</v>
      </c>
      <c r="C110" s="136">
        <v>0</v>
      </c>
      <c r="D110" s="136">
        <v>0</v>
      </c>
      <c r="E110" s="136">
        <v>0</v>
      </c>
      <c r="F110" s="136">
        <v>0</v>
      </c>
      <c r="G110" s="136">
        <v>0</v>
      </c>
      <c r="H110" s="136">
        <v>0</v>
      </c>
      <c r="I110" s="136">
        <v>0</v>
      </c>
      <c r="J110" s="136">
        <v>0</v>
      </c>
      <c r="K110" s="136">
        <v>0</v>
      </c>
      <c r="L110" s="136">
        <v>0</v>
      </c>
      <c r="M110" s="136">
        <v>0</v>
      </c>
      <c r="N110" s="136">
        <v>0</v>
      </c>
      <c r="O110" s="136">
        <v>1</v>
      </c>
      <c r="P110" s="136">
        <v>0</v>
      </c>
      <c r="Q110" s="136">
        <v>0</v>
      </c>
      <c r="R110" s="136">
        <v>0</v>
      </c>
      <c r="S110" s="136">
        <v>1</v>
      </c>
      <c r="T110" s="136">
        <v>0</v>
      </c>
      <c r="U110" s="136">
        <v>0</v>
      </c>
      <c r="V110" s="136">
        <v>0</v>
      </c>
      <c r="W110" s="136">
        <v>0</v>
      </c>
      <c r="X110" s="136">
        <v>0</v>
      </c>
      <c r="Y110" s="136">
        <v>0</v>
      </c>
      <c r="Z110" s="136">
        <v>0</v>
      </c>
      <c r="AA110" s="136">
        <v>0</v>
      </c>
      <c r="AB110" s="136">
        <v>0</v>
      </c>
      <c r="AC110" s="136">
        <v>0</v>
      </c>
      <c r="AD110" s="136">
        <v>0</v>
      </c>
      <c r="AE110" s="136">
        <v>0</v>
      </c>
      <c r="AF110" s="136">
        <v>0</v>
      </c>
      <c r="AG110" s="136">
        <v>1</v>
      </c>
      <c r="AH110" s="136">
        <v>0</v>
      </c>
      <c r="AI110" s="136">
        <v>0</v>
      </c>
      <c r="AJ110" s="136">
        <v>0</v>
      </c>
      <c r="AK110" s="136">
        <v>0</v>
      </c>
      <c r="AL110" s="136">
        <v>0</v>
      </c>
      <c r="AM110" s="136">
        <v>0</v>
      </c>
      <c r="AN110" s="136">
        <v>0</v>
      </c>
      <c r="AO110" s="136">
        <v>0</v>
      </c>
      <c r="AP110" s="136">
        <v>0</v>
      </c>
    </row>
    <row r="111" spans="1:42" ht="15.6" x14ac:dyDescent="0.3">
      <c r="A111" s="161" t="s">
        <v>689</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690</v>
      </c>
      <c r="B112" s="160">
        <v>0</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614</v>
      </c>
      <c r="B113" s="160">
        <v>1</v>
      </c>
      <c r="C113" s="136">
        <v>0</v>
      </c>
      <c r="D113" s="136">
        <v>0</v>
      </c>
      <c r="E113" s="136">
        <v>0</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0</v>
      </c>
      <c r="AI113" s="136">
        <v>0</v>
      </c>
      <c r="AJ113" s="136">
        <v>0</v>
      </c>
      <c r="AK113" s="136">
        <v>0</v>
      </c>
      <c r="AL113" s="136">
        <v>0</v>
      </c>
      <c r="AM113" s="136">
        <v>0</v>
      </c>
      <c r="AN113" s="136">
        <v>0</v>
      </c>
      <c r="AO113" s="136">
        <v>0</v>
      </c>
      <c r="AP113" s="136">
        <v>0</v>
      </c>
    </row>
    <row r="114" spans="1:42" ht="15.6" x14ac:dyDescent="0.3">
      <c r="A114" s="161" t="s">
        <v>691</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582</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692</v>
      </c>
      <c r="B116" s="160">
        <v>3</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3</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604</v>
      </c>
      <c r="B117" s="160">
        <v>1</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1</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693</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694</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616</v>
      </c>
      <c r="B120" s="160">
        <v>3</v>
      </c>
      <c r="C120" s="136">
        <v>0</v>
      </c>
      <c r="D120" s="136">
        <v>0</v>
      </c>
      <c r="E120" s="136">
        <v>1</v>
      </c>
      <c r="F120" s="136">
        <v>0</v>
      </c>
      <c r="G120" s="136">
        <v>0</v>
      </c>
      <c r="H120" s="136">
        <v>0</v>
      </c>
      <c r="I120" s="136">
        <v>0</v>
      </c>
      <c r="J120" s="136">
        <v>0</v>
      </c>
      <c r="K120" s="136">
        <v>0</v>
      </c>
      <c r="L120" s="136">
        <v>0</v>
      </c>
      <c r="M120" s="136">
        <v>0</v>
      </c>
      <c r="N120" s="136">
        <v>0</v>
      </c>
      <c r="O120" s="136">
        <v>0</v>
      </c>
      <c r="P120" s="136">
        <v>0</v>
      </c>
      <c r="Q120" s="136">
        <v>0</v>
      </c>
      <c r="R120" s="136">
        <v>0</v>
      </c>
      <c r="S120" s="136">
        <v>1</v>
      </c>
      <c r="T120" s="136">
        <v>1</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695</v>
      </c>
      <c r="B121" s="160">
        <v>11</v>
      </c>
      <c r="C121" s="136">
        <v>0</v>
      </c>
      <c r="D121" s="136">
        <v>0</v>
      </c>
      <c r="E121" s="136">
        <v>1</v>
      </c>
      <c r="F121" s="136">
        <v>0</v>
      </c>
      <c r="G121" s="136">
        <v>0</v>
      </c>
      <c r="H121" s="136">
        <v>0</v>
      </c>
      <c r="I121" s="136">
        <v>0</v>
      </c>
      <c r="J121" s="136">
        <v>0</v>
      </c>
      <c r="K121" s="136">
        <v>0</v>
      </c>
      <c r="L121" s="136">
        <v>0</v>
      </c>
      <c r="M121" s="136">
        <v>0</v>
      </c>
      <c r="N121" s="136">
        <v>0</v>
      </c>
      <c r="O121" s="136">
        <v>0</v>
      </c>
      <c r="P121" s="136">
        <v>0</v>
      </c>
      <c r="Q121" s="136">
        <v>0</v>
      </c>
      <c r="R121" s="136">
        <v>0</v>
      </c>
      <c r="S121" s="136">
        <v>6</v>
      </c>
      <c r="T121" s="136">
        <v>0</v>
      </c>
      <c r="U121" s="136">
        <v>0</v>
      </c>
      <c r="V121" s="136">
        <v>0</v>
      </c>
      <c r="W121" s="136">
        <v>0</v>
      </c>
      <c r="X121" s="136">
        <v>0</v>
      </c>
      <c r="Y121" s="136">
        <v>0</v>
      </c>
      <c r="Z121" s="136">
        <v>0</v>
      </c>
      <c r="AA121" s="136">
        <v>0</v>
      </c>
      <c r="AB121" s="136">
        <v>0</v>
      </c>
      <c r="AC121" s="136">
        <v>0</v>
      </c>
      <c r="AD121" s="136">
        <v>0</v>
      </c>
      <c r="AE121" s="136">
        <v>0</v>
      </c>
      <c r="AF121" s="136">
        <v>0</v>
      </c>
      <c r="AG121" s="136">
        <v>2</v>
      </c>
      <c r="AH121" s="136">
        <v>0</v>
      </c>
      <c r="AI121" s="136">
        <v>0</v>
      </c>
      <c r="AJ121" s="136">
        <v>0</v>
      </c>
      <c r="AK121" s="136">
        <v>0</v>
      </c>
      <c r="AL121" s="136">
        <v>0</v>
      </c>
      <c r="AM121" s="136">
        <v>0</v>
      </c>
      <c r="AN121" s="136">
        <v>0</v>
      </c>
      <c r="AO121" s="136">
        <v>0</v>
      </c>
      <c r="AP121" s="136">
        <v>2</v>
      </c>
    </row>
    <row r="122" spans="1:42" ht="15.6" x14ac:dyDescent="0.3">
      <c r="A122" s="161" t="s">
        <v>546</v>
      </c>
      <c r="B122" s="160">
        <v>2</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2</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509</v>
      </c>
      <c r="B123" s="160">
        <v>7</v>
      </c>
      <c r="C123" s="136">
        <v>0</v>
      </c>
      <c r="D123" s="136">
        <v>0</v>
      </c>
      <c r="E123" s="136">
        <v>0</v>
      </c>
      <c r="F123" s="136">
        <v>0</v>
      </c>
      <c r="G123" s="136">
        <v>0</v>
      </c>
      <c r="H123" s="136">
        <v>0</v>
      </c>
      <c r="I123" s="136">
        <v>0</v>
      </c>
      <c r="J123" s="136">
        <v>1</v>
      </c>
      <c r="K123" s="136">
        <v>0</v>
      </c>
      <c r="L123" s="136">
        <v>0</v>
      </c>
      <c r="M123" s="136">
        <v>0</v>
      </c>
      <c r="N123" s="136">
        <v>0</v>
      </c>
      <c r="O123" s="136">
        <v>1</v>
      </c>
      <c r="P123" s="136">
        <v>0</v>
      </c>
      <c r="Q123" s="136">
        <v>0</v>
      </c>
      <c r="R123" s="136">
        <v>0</v>
      </c>
      <c r="S123" s="136">
        <v>4</v>
      </c>
      <c r="T123" s="136">
        <v>0</v>
      </c>
      <c r="U123" s="136">
        <v>0</v>
      </c>
      <c r="V123" s="136">
        <v>0</v>
      </c>
      <c r="W123" s="136">
        <v>0</v>
      </c>
      <c r="X123" s="136">
        <v>0</v>
      </c>
      <c r="Y123" s="136">
        <v>0</v>
      </c>
      <c r="Z123" s="136">
        <v>0</v>
      </c>
      <c r="AA123" s="136">
        <v>0</v>
      </c>
      <c r="AB123" s="136">
        <v>0</v>
      </c>
      <c r="AC123" s="136">
        <v>0</v>
      </c>
      <c r="AD123" s="136">
        <v>0</v>
      </c>
      <c r="AE123" s="136">
        <v>0</v>
      </c>
      <c r="AF123" s="136">
        <v>0</v>
      </c>
      <c r="AG123" s="136">
        <v>0</v>
      </c>
      <c r="AH123" s="136">
        <v>0</v>
      </c>
      <c r="AI123" s="136">
        <v>0</v>
      </c>
      <c r="AJ123" s="136">
        <v>0</v>
      </c>
      <c r="AK123" s="136">
        <v>0</v>
      </c>
      <c r="AL123" s="136">
        <v>0</v>
      </c>
      <c r="AM123" s="136">
        <v>1</v>
      </c>
      <c r="AN123" s="136">
        <v>0</v>
      </c>
      <c r="AO123" s="136">
        <v>0</v>
      </c>
      <c r="AP123" s="136">
        <v>0</v>
      </c>
    </row>
    <row r="124" spans="1:42" ht="15.6" x14ac:dyDescent="0.3">
      <c r="A124" s="161" t="s">
        <v>321</v>
      </c>
      <c r="B124" s="160">
        <v>0</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0</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696</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697</v>
      </c>
      <c r="B126" s="160">
        <v>31</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23</v>
      </c>
      <c r="T126" s="136">
        <v>0</v>
      </c>
      <c r="U126" s="136">
        <v>0</v>
      </c>
      <c r="V126" s="136">
        <v>0</v>
      </c>
      <c r="W126" s="136">
        <v>0</v>
      </c>
      <c r="X126" s="136">
        <v>0</v>
      </c>
      <c r="Y126" s="136">
        <v>0</v>
      </c>
      <c r="Z126" s="136">
        <v>0</v>
      </c>
      <c r="AA126" s="136">
        <v>0</v>
      </c>
      <c r="AB126" s="136">
        <v>0</v>
      </c>
      <c r="AC126" s="136">
        <v>0</v>
      </c>
      <c r="AD126" s="136">
        <v>0</v>
      </c>
      <c r="AE126" s="136">
        <v>0</v>
      </c>
      <c r="AF126" s="136">
        <v>0</v>
      </c>
      <c r="AG126" s="136">
        <v>1</v>
      </c>
      <c r="AH126" s="136">
        <v>0</v>
      </c>
      <c r="AI126" s="136">
        <v>0</v>
      </c>
      <c r="AJ126" s="136">
        <v>0</v>
      </c>
      <c r="AK126" s="136">
        <v>0</v>
      </c>
      <c r="AL126" s="136">
        <v>0</v>
      </c>
      <c r="AM126" s="136">
        <v>0</v>
      </c>
      <c r="AN126" s="136">
        <v>0</v>
      </c>
      <c r="AO126" s="136">
        <v>0</v>
      </c>
      <c r="AP126" s="136">
        <v>7</v>
      </c>
    </row>
    <row r="127" spans="1:42" ht="15.6" x14ac:dyDescent="0.3">
      <c r="A127" s="161" t="s">
        <v>698</v>
      </c>
      <c r="B127" s="160">
        <v>0</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0</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832</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547</v>
      </c>
      <c r="B129" s="160">
        <v>6</v>
      </c>
      <c r="C129" s="136">
        <v>0</v>
      </c>
      <c r="D129" s="136">
        <v>0</v>
      </c>
      <c r="E129" s="136">
        <v>0</v>
      </c>
      <c r="F129" s="136">
        <v>0</v>
      </c>
      <c r="G129" s="136">
        <v>0</v>
      </c>
      <c r="H129" s="136">
        <v>0</v>
      </c>
      <c r="I129" s="136">
        <v>0</v>
      </c>
      <c r="J129" s="136">
        <v>0</v>
      </c>
      <c r="K129" s="136">
        <v>0</v>
      </c>
      <c r="L129" s="136">
        <v>0</v>
      </c>
      <c r="M129" s="136">
        <v>0</v>
      </c>
      <c r="N129" s="136">
        <v>0</v>
      </c>
      <c r="O129" s="136">
        <v>0</v>
      </c>
      <c r="P129" s="136">
        <v>0</v>
      </c>
      <c r="Q129" s="136">
        <v>0</v>
      </c>
      <c r="R129" s="136">
        <v>0</v>
      </c>
      <c r="S129" s="136">
        <v>5</v>
      </c>
      <c r="T129" s="136">
        <v>0</v>
      </c>
      <c r="U129" s="136">
        <v>0</v>
      </c>
      <c r="V129" s="136">
        <v>0</v>
      </c>
      <c r="W129" s="136">
        <v>0</v>
      </c>
      <c r="X129" s="136">
        <v>0</v>
      </c>
      <c r="Y129" s="136">
        <v>0</v>
      </c>
      <c r="Z129" s="136">
        <v>0</v>
      </c>
      <c r="AA129" s="136">
        <v>0</v>
      </c>
      <c r="AB129" s="136">
        <v>0</v>
      </c>
      <c r="AC129" s="136">
        <v>0</v>
      </c>
      <c r="AD129" s="136">
        <v>0</v>
      </c>
      <c r="AE129" s="136">
        <v>0</v>
      </c>
      <c r="AF129" s="136">
        <v>0</v>
      </c>
      <c r="AG129" s="136">
        <v>1</v>
      </c>
      <c r="AH129" s="136">
        <v>0</v>
      </c>
      <c r="AI129" s="136">
        <v>0</v>
      </c>
      <c r="AJ129" s="136">
        <v>0</v>
      </c>
      <c r="AK129" s="136">
        <v>0</v>
      </c>
      <c r="AL129" s="136">
        <v>0</v>
      </c>
      <c r="AM129" s="136">
        <v>0</v>
      </c>
      <c r="AN129" s="136">
        <v>0</v>
      </c>
      <c r="AO129" s="136">
        <v>0</v>
      </c>
      <c r="AP129" s="136">
        <v>0</v>
      </c>
    </row>
    <row r="130" spans="1:42" ht="15.6" x14ac:dyDescent="0.3">
      <c r="A130" s="161" t="s">
        <v>699</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700</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825</v>
      </c>
      <c r="B132" s="160">
        <v>5</v>
      </c>
      <c r="C132" s="136">
        <v>0</v>
      </c>
      <c r="D132" s="136">
        <v>0</v>
      </c>
      <c r="E132" s="136">
        <v>0</v>
      </c>
      <c r="F132" s="136">
        <v>0</v>
      </c>
      <c r="G132" s="136">
        <v>0</v>
      </c>
      <c r="H132" s="136">
        <v>0</v>
      </c>
      <c r="I132" s="136">
        <v>0</v>
      </c>
      <c r="J132" s="136">
        <v>0</v>
      </c>
      <c r="K132" s="136">
        <v>0</v>
      </c>
      <c r="L132" s="136">
        <v>0</v>
      </c>
      <c r="M132" s="136">
        <v>0</v>
      </c>
      <c r="N132" s="136">
        <v>0</v>
      </c>
      <c r="O132" s="136">
        <v>0</v>
      </c>
      <c r="P132" s="136">
        <v>0</v>
      </c>
      <c r="Q132" s="136">
        <v>0</v>
      </c>
      <c r="R132" s="136">
        <v>0</v>
      </c>
      <c r="S132" s="136">
        <v>2</v>
      </c>
      <c r="T132" s="136">
        <v>0</v>
      </c>
      <c r="U132" s="136">
        <v>0</v>
      </c>
      <c r="V132" s="136">
        <v>0</v>
      </c>
      <c r="W132" s="136">
        <v>0</v>
      </c>
      <c r="X132" s="136">
        <v>0</v>
      </c>
      <c r="Y132" s="136">
        <v>0</v>
      </c>
      <c r="Z132" s="136">
        <v>0</v>
      </c>
      <c r="AA132" s="136">
        <v>0</v>
      </c>
      <c r="AB132" s="136">
        <v>0</v>
      </c>
      <c r="AC132" s="136">
        <v>3</v>
      </c>
      <c r="AD132" s="136">
        <v>0</v>
      </c>
      <c r="AE132" s="136">
        <v>0</v>
      </c>
      <c r="AF132" s="136">
        <v>0</v>
      </c>
      <c r="AG132" s="136">
        <v>0</v>
      </c>
      <c r="AH132" s="136">
        <v>0</v>
      </c>
      <c r="AI132" s="136">
        <v>0</v>
      </c>
      <c r="AJ132" s="136">
        <v>0</v>
      </c>
      <c r="AK132" s="136">
        <v>0</v>
      </c>
      <c r="AL132" s="136">
        <v>0</v>
      </c>
      <c r="AM132" s="136">
        <v>0</v>
      </c>
      <c r="AN132" s="136">
        <v>0</v>
      </c>
      <c r="AO132" s="136">
        <v>0</v>
      </c>
      <c r="AP132" s="136">
        <v>0</v>
      </c>
    </row>
    <row r="133" spans="1:42" ht="15.6" x14ac:dyDescent="0.3">
      <c r="A133" s="161" t="s">
        <v>617</v>
      </c>
      <c r="B133" s="160">
        <v>0</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605</v>
      </c>
      <c r="B134" s="160">
        <v>0</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0</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506</v>
      </c>
      <c r="B135" s="160">
        <v>1</v>
      </c>
      <c r="C135" s="136">
        <v>0</v>
      </c>
      <c r="D135" s="136">
        <v>0</v>
      </c>
      <c r="E135" s="136">
        <v>0</v>
      </c>
      <c r="F135" s="136">
        <v>0</v>
      </c>
      <c r="G135" s="136">
        <v>0</v>
      </c>
      <c r="H135" s="136">
        <v>0</v>
      </c>
      <c r="I135" s="136">
        <v>0</v>
      </c>
      <c r="J135" s="136">
        <v>0</v>
      </c>
      <c r="K135" s="136">
        <v>0</v>
      </c>
      <c r="L135" s="136">
        <v>0</v>
      </c>
      <c r="M135" s="136">
        <v>0</v>
      </c>
      <c r="N135" s="136">
        <v>0</v>
      </c>
      <c r="O135" s="136">
        <v>0</v>
      </c>
      <c r="P135" s="136">
        <v>0</v>
      </c>
      <c r="Q135" s="136">
        <v>0</v>
      </c>
      <c r="R135" s="136">
        <v>0</v>
      </c>
      <c r="S135" s="136">
        <v>1</v>
      </c>
      <c r="T135" s="136">
        <v>0</v>
      </c>
      <c r="U135" s="136">
        <v>0</v>
      </c>
      <c r="V135" s="136">
        <v>0</v>
      </c>
      <c r="W135" s="136">
        <v>0</v>
      </c>
      <c r="X135" s="136">
        <v>0</v>
      </c>
      <c r="Y135" s="136">
        <v>0</v>
      </c>
      <c r="Z135" s="136">
        <v>0</v>
      </c>
      <c r="AA135" s="136">
        <v>0</v>
      </c>
      <c r="AB135" s="136">
        <v>0</v>
      </c>
      <c r="AC135" s="136">
        <v>0</v>
      </c>
      <c r="AD135" s="136">
        <v>0</v>
      </c>
      <c r="AE135" s="136">
        <v>0</v>
      </c>
      <c r="AF135" s="136">
        <v>0</v>
      </c>
      <c r="AG135" s="136">
        <v>0</v>
      </c>
      <c r="AH135" s="136">
        <v>0</v>
      </c>
      <c r="AI135" s="136">
        <v>0</v>
      </c>
      <c r="AJ135" s="136">
        <v>0</v>
      </c>
      <c r="AK135" s="136">
        <v>0</v>
      </c>
      <c r="AL135" s="136">
        <v>0</v>
      </c>
      <c r="AM135" s="136">
        <v>0</v>
      </c>
      <c r="AN135" s="136">
        <v>0</v>
      </c>
      <c r="AO135" s="136">
        <v>0</v>
      </c>
      <c r="AP135" s="136">
        <v>0</v>
      </c>
    </row>
    <row r="136" spans="1:42" ht="15.6" x14ac:dyDescent="0.3">
      <c r="A136" s="161" t="s">
        <v>702</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703</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704</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548</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549</v>
      </c>
      <c r="B140" s="160">
        <v>0</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0</v>
      </c>
      <c r="T140" s="136">
        <v>0</v>
      </c>
      <c r="U140" s="136">
        <v>0</v>
      </c>
      <c r="V140" s="136">
        <v>0</v>
      </c>
      <c r="W140" s="136">
        <v>0</v>
      </c>
      <c r="X140" s="136">
        <v>0</v>
      </c>
      <c r="Y140" s="136">
        <v>0</v>
      </c>
      <c r="Z140" s="136">
        <v>0</v>
      </c>
      <c r="AA140" s="136">
        <v>0</v>
      </c>
      <c r="AB140" s="136">
        <v>0</v>
      </c>
      <c r="AC140" s="136">
        <v>0</v>
      </c>
      <c r="AD140" s="136">
        <v>0</v>
      </c>
      <c r="AE140" s="136">
        <v>0</v>
      </c>
      <c r="AF140" s="136">
        <v>0</v>
      </c>
      <c r="AG140" s="136">
        <v>0</v>
      </c>
      <c r="AH140" s="136">
        <v>0</v>
      </c>
      <c r="AI140" s="136">
        <v>0</v>
      </c>
      <c r="AJ140" s="136">
        <v>0</v>
      </c>
      <c r="AK140" s="136">
        <v>0</v>
      </c>
      <c r="AL140" s="136">
        <v>0</v>
      </c>
      <c r="AM140" s="136">
        <v>0</v>
      </c>
      <c r="AN140" s="136">
        <v>0</v>
      </c>
      <c r="AO140" s="136">
        <v>0</v>
      </c>
      <c r="AP140" s="136">
        <v>0</v>
      </c>
    </row>
    <row r="141" spans="1:42" ht="15.6" x14ac:dyDescent="0.3">
      <c r="A141" s="161" t="s">
        <v>705</v>
      </c>
      <c r="B141" s="160">
        <v>6</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1</v>
      </c>
      <c r="T141" s="136">
        <v>0</v>
      </c>
      <c r="U141" s="136">
        <v>0</v>
      </c>
      <c r="V141" s="136">
        <v>0</v>
      </c>
      <c r="W141" s="136">
        <v>0</v>
      </c>
      <c r="X141" s="136">
        <v>0</v>
      </c>
      <c r="Y141" s="136">
        <v>0</v>
      </c>
      <c r="Z141" s="136">
        <v>0</v>
      </c>
      <c r="AA141" s="136">
        <v>0</v>
      </c>
      <c r="AB141" s="136">
        <v>0</v>
      </c>
      <c r="AC141" s="136">
        <v>0</v>
      </c>
      <c r="AD141" s="136">
        <v>0</v>
      </c>
      <c r="AE141" s="136">
        <v>0</v>
      </c>
      <c r="AF141" s="136">
        <v>0</v>
      </c>
      <c r="AG141" s="136">
        <v>5</v>
      </c>
      <c r="AH141" s="136">
        <v>0</v>
      </c>
      <c r="AI141" s="136">
        <v>0</v>
      </c>
      <c r="AJ141" s="136">
        <v>0</v>
      </c>
      <c r="AK141" s="136">
        <v>0</v>
      </c>
      <c r="AL141" s="136">
        <v>0</v>
      </c>
      <c r="AM141" s="136">
        <v>0</v>
      </c>
      <c r="AN141" s="136">
        <v>0</v>
      </c>
      <c r="AO141" s="136">
        <v>0</v>
      </c>
      <c r="AP141" s="136">
        <v>0</v>
      </c>
    </row>
    <row r="142" spans="1:42" ht="15.6" x14ac:dyDescent="0.3">
      <c r="A142" s="161" t="s">
        <v>322</v>
      </c>
      <c r="B142" s="160">
        <v>21</v>
      </c>
      <c r="C142" s="136">
        <v>0</v>
      </c>
      <c r="D142" s="136">
        <v>0</v>
      </c>
      <c r="E142" s="136">
        <v>0</v>
      </c>
      <c r="F142" s="136">
        <v>0</v>
      </c>
      <c r="G142" s="136">
        <v>0</v>
      </c>
      <c r="H142" s="136">
        <v>1</v>
      </c>
      <c r="I142" s="136">
        <v>0</v>
      </c>
      <c r="J142" s="136">
        <v>0</v>
      </c>
      <c r="K142" s="136">
        <v>0</v>
      </c>
      <c r="L142" s="136">
        <v>0</v>
      </c>
      <c r="M142" s="136">
        <v>0</v>
      </c>
      <c r="N142" s="136">
        <v>0</v>
      </c>
      <c r="O142" s="136">
        <v>0</v>
      </c>
      <c r="P142" s="136">
        <v>0</v>
      </c>
      <c r="Q142" s="136">
        <v>0</v>
      </c>
      <c r="R142" s="136">
        <v>0</v>
      </c>
      <c r="S142" s="136">
        <v>16</v>
      </c>
      <c r="T142" s="136">
        <v>0</v>
      </c>
      <c r="U142" s="136">
        <v>0</v>
      </c>
      <c r="V142" s="136">
        <v>0</v>
      </c>
      <c r="W142" s="136">
        <v>0</v>
      </c>
      <c r="X142" s="136">
        <v>0</v>
      </c>
      <c r="Y142" s="136">
        <v>0</v>
      </c>
      <c r="Z142" s="136">
        <v>0</v>
      </c>
      <c r="AA142" s="136">
        <v>0</v>
      </c>
      <c r="AB142" s="136">
        <v>0</v>
      </c>
      <c r="AC142" s="136">
        <v>1</v>
      </c>
      <c r="AD142" s="136">
        <v>0</v>
      </c>
      <c r="AE142" s="136">
        <v>0</v>
      </c>
      <c r="AF142" s="136">
        <v>0</v>
      </c>
      <c r="AG142" s="136">
        <v>2</v>
      </c>
      <c r="AH142" s="136">
        <v>0</v>
      </c>
      <c r="AI142" s="136">
        <v>0</v>
      </c>
      <c r="AJ142" s="136">
        <v>0</v>
      </c>
      <c r="AK142" s="136">
        <v>0</v>
      </c>
      <c r="AL142" s="136">
        <v>0</v>
      </c>
      <c r="AM142" s="136">
        <v>0</v>
      </c>
      <c r="AN142" s="136">
        <v>0</v>
      </c>
      <c r="AO142" s="136">
        <v>1</v>
      </c>
      <c r="AP142" s="136">
        <v>0</v>
      </c>
    </row>
    <row r="143" spans="1:42" ht="15.6" x14ac:dyDescent="0.3">
      <c r="A143" s="161" t="s">
        <v>550</v>
      </c>
      <c r="B143" s="160">
        <v>6</v>
      </c>
      <c r="C143" s="136">
        <v>0</v>
      </c>
      <c r="D143" s="136">
        <v>0</v>
      </c>
      <c r="E143" s="136">
        <v>0</v>
      </c>
      <c r="F143" s="136">
        <v>0</v>
      </c>
      <c r="G143" s="136">
        <v>0</v>
      </c>
      <c r="H143" s="136">
        <v>0</v>
      </c>
      <c r="I143" s="136">
        <v>0</v>
      </c>
      <c r="J143" s="136">
        <v>0</v>
      </c>
      <c r="K143" s="136">
        <v>0</v>
      </c>
      <c r="L143" s="136">
        <v>0</v>
      </c>
      <c r="M143" s="136">
        <v>1</v>
      </c>
      <c r="N143" s="136">
        <v>0</v>
      </c>
      <c r="O143" s="136">
        <v>0</v>
      </c>
      <c r="P143" s="136">
        <v>0</v>
      </c>
      <c r="Q143" s="136">
        <v>0</v>
      </c>
      <c r="R143" s="136">
        <v>0</v>
      </c>
      <c r="S143" s="136">
        <v>3</v>
      </c>
      <c r="T143" s="136">
        <v>0</v>
      </c>
      <c r="U143" s="136">
        <v>0</v>
      </c>
      <c r="V143" s="136">
        <v>0</v>
      </c>
      <c r="W143" s="136">
        <v>0</v>
      </c>
      <c r="X143" s="136">
        <v>0</v>
      </c>
      <c r="Y143" s="136">
        <v>0</v>
      </c>
      <c r="Z143" s="136">
        <v>0</v>
      </c>
      <c r="AA143" s="136">
        <v>0</v>
      </c>
      <c r="AB143" s="136">
        <v>0</v>
      </c>
      <c r="AC143" s="136">
        <v>0</v>
      </c>
      <c r="AD143" s="136">
        <v>0</v>
      </c>
      <c r="AE143" s="136">
        <v>0</v>
      </c>
      <c r="AF143" s="136">
        <v>0</v>
      </c>
      <c r="AG143" s="136">
        <v>2</v>
      </c>
      <c r="AH143" s="136">
        <v>0</v>
      </c>
      <c r="AI143" s="136">
        <v>0</v>
      </c>
      <c r="AJ143" s="136">
        <v>0</v>
      </c>
      <c r="AK143" s="136">
        <v>0</v>
      </c>
      <c r="AL143" s="136">
        <v>0</v>
      </c>
      <c r="AM143" s="136">
        <v>0</v>
      </c>
      <c r="AN143" s="136">
        <v>0</v>
      </c>
      <c r="AO143" s="136">
        <v>0</v>
      </c>
      <c r="AP143" s="136">
        <v>0</v>
      </c>
    </row>
    <row r="144" spans="1:42" ht="15.6" x14ac:dyDescent="0.3">
      <c r="A144" s="161" t="s">
        <v>706</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606</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627</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707</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708</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52</v>
      </c>
      <c r="C149" s="136">
        <v>1</v>
      </c>
      <c r="D149" s="136">
        <v>0</v>
      </c>
      <c r="E149" s="136">
        <v>0</v>
      </c>
      <c r="F149" s="136">
        <v>0</v>
      </c>
      <c r="G149" s="136">
        <v>0</v>
      </c>
      <c r="H149" s="136">
        <v>4</v>
      </c>
      <c r="I149" s="136">
        <v>0</v>
      </c>
      <c r="J149" s="136">
        <v>0</v>
      </c>
      <c r="K149" s="136">
        <v>0</v>
      </c>
      <c r="L149" s="136">
        <v>0</v>
      </c>
      <c r="M149" s="136">
        <v>0</v>
      </c>
      <c r="N149" s="136">
        <v>0</v>
      </c>
      <c r="O149" s="136">
        <v>0</v>
      </c>
      <c r="P149" s="136">
        <v>0</v>
      </c>
      <c r="Q149" s="136">
        <v>1</v>
      </c>
      <c r="R149" s="136">
        <v>0</v>
      </c>
      <c r="S149" s="136">
        <v>8</v>
      </c>
      <c r="T149" s="136">
        <v>5</v>
      </c>
      <c r="U149" s="136">
        <v>0</v>
      </c>
      <c r="V149" s="136">
        <v>0</v>
      </c>
      <c r="W149" s="136">
        <v>0</v>
      </c>
      <c r="X149" s="136">
        <v>0</v>
      </c>
      <c r="Y149" s="136">
        <v>0</v>
      </c>
      <c r="Z149" s="136">
        <v>0</v>
      </c>
      <c r="AA149" s="136">
        <v>0</v>
      </c>
      <c r="AB149" s="136">
        <v>0</v>
      </c>
      <c r="AC149" s="136">
        <v>15</v>
      </c>
      <c r="AD149" s="136">
        <v>0</v>
      </c>
      <c r="AE149" s="136">
        <v>1</v>
      </c>
      <c r="AF149" s="136">
        <v>0</v>
      </c>
      <c r="AG149" s="136">
        <v>7</v>
      </c>
      <c r="AH149" s="136">
        <v>3</v>
      </c>
      <c r="AI149" s="136">
        <v>0</v>
      </c>
      <c r="AJ149" s="136">
        <v>4</v>
      </c>
      <c r="AK149" s="136">
        <v>0</v>
      </c>
      <c r="AL149" s="136">
        <v>0</v>
      </c>
      <c r="AM149" s="136">
        <v>0</v>
      </c>
      <c r="AN149" s="136">
        <v>0</v>
      </c>
      <c r="AO149" s="136">
        <v>1</v>
      </c>
      <c r="AP149" s="136">
        <v>2</v>
      </c>
    </row>
    <row r="150" spans="1:42" ht="15.6" x14ac:dyDescent="0.3">
      <c r="A150" s="161" t="s">
        <v>710</v>
      </c>
      <c r="B150" s="160">
        <v>18</v>
      </c>
      <c r="C150" s="136">
        <v>1</v>
      </c>
      <c r="D150" s="136">
        <v>0</v>
      </c>
      <c r="E150" s="136">
        <v>0</v>
      </c>
      <c r="F150" s="136">
        <v>0</v>
      </c>
      <c r="G150" s="136">
        <v>0</v>
      </c>
      <c r="H150" s="136">
        <v>0</v>
      </c>
      <c r="I150" s="136">
        <v>0</v>
      </c>
      <c r="J150" s="136">
        <v>1</v>
      </c>
      <c r="K150" s="136">
        <v>0</v>
      </c>
      <c r="L150" s="136">
        <v>0</v>
      </c>
      <c r="M150" s="136">
        <v>0</v>
      </c>
      <c r="N150" s="136">
        <v>0</v>
      </c>
      <c r="O150" s="136">
        <v>0</v>
      </c>
      <c r="P150" s="136">
        <v>1</v>
      </c>
      <c r="Q150" s="136">
        <v>0</v>
      </c>
      <c r="R150" s="136">
        <v>0</v>
      </c>
      <c r="S150" s="136">
        <v>7</v>
      </c>
      <c r="T150" s="136">
        <v>2</v>
      </c>
      <c r="U150" s="136">
        <v>0</v>
      </c>
      <c r="V150" s="136">
        <v>0</v>
      </c>
      <c r="W150" s="136">
        <v>0</v>
      </c>
      <c r="X150" s="136">
        <v>0</v>
      </c>
      <c r="Y150" s="136">
        <v>0</v>
      </c>
      <c r="Z150" s="136">
        <v>0</v>
      </c>
      <c r="AA150" s="136">
        <v>0</v>
      </c>
      <c r="AB150" s="136">
        <v>0</v>
      </c>
      <c r="AC150" s="136">
        <v>2</v>
      </c>
      <c r="AD150" s="136">
        <v>0</v>
      </c>
      <c r="AE150" s="136">
        <v>0</v>
      </c>
      <c r="AF150" s="136">
        <v>0</v>
      </c>
      <c r="AG150" s="136">
        <v>2</v>
      </c>
      <c r="AH150" s="136">
        <v>0</v>
      </c>
      <c r="AI150" s="136">
        <v>0</v>
      </c>
      <c r="AJ150" s="136">
        <v>0</v>
      </c>
      <c r="AK150" s="136">
        <v>0</v>
      </c>
      <c r="AL150" s="136">
        <v>0</v>
      </c>
      <c r="AM150" s="136">
        <v>0</v>
      </c>
      <c r="AN150" s="136">
        <v>0</v>
      </c>
      <c r="AO150" s="136">
        <v>1</v>
      </c>
      <c r="AP150" s="136">
        <v>1</v>
      </c>
    </row>
    <row r="151" spans="1:42" ht="15.6" x14ac:dyDescent="0.3">
      <c r="A151" s="162" t="s">
        <v>711</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551</v>
      </c>
      <c r="B152" s="160">
        <v>0</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0</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712</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528</v>
      </c>
      <c r="B154" s="160">
        <v>1</v>
      </c>
      <c r="C154" s="136">
        <v>0</v>
      </c>
      <c r="D154" s="136">
        <v>0</v>
      </c>
      <c r="E154" s="136">
        <v>1</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618</v>
      </c>
      <c r="B155" s="160">
        <v>3</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1</v>
      </c>
      <c r="T155" s="136">
        <v>0</v>
      </c>
      <c r="U155" s="136">
        <v>0</v>
      </c>
      <c r="V155" s="136">
        <v>0</v>
      </c>
      <c r="W155" s="136">
        <v>0</v>
      </c>
      <c r="X155" s="136">
        <v>0</v>
      </c>
      <c r="Y155" s="136">
        <v>0</v>
      </c>
      <c r="Z155" s="136">
        <v>0</v>
      </c>
      <c r="AA155" s="136">
        <v>0</v>
      </c>
      <c r="AB155" s="136">
        <v>0</v>
      </c>
      <c r="AC155" s="136">
        <v>2</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713</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714</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715</v>
      </c>
      <c r="B158" s="160">
        <v>15</v>
      </c>
      <c r="C158" s="136">
        <v>0</v>
      </c>
      <c r="D158" s="136">
        <v>0</v>
      </c>
      <c r="E158" s="136">
        <v>0</v>
      </c>
      <c r="F158" s="136">
        <v>0</v>
      </c>
      <c r="G158" s="136">
        <v>0</v>
      </c>
      <c r="H158" s="136">
        <v>0</v>
      </c>
      <c r="I158" s="136">
        <v>0</v>
      </c>
      <c r="J158" s="136">
        <v>0</v>
      </c>
      <c r="K158" s="136">
        <v>0</v>
      </c>
      <c r="L158" s="136">
        <v>0</v>
      </c>
      <c r="M158" s="136">
        <v>0</v>
      </c>
      <c r="N158" s="136">
        <v>0</v>
      </c>
      <c r="O158" s="136">
        <v>0</v>
      </c>
      <c r="P158" s="136">
        <v>0</v>
      </c>
      <c r="Q158" s="136">
        <v>0</v>
      </c>
      <c r="R158" s="136">
        <v>0</v>
      </c>
      <c r="S158" s="136">
        <v>5</v>
      </c>
      <c r="T158" s="136">
        <v>0</v>
      </c>
      <c r="U158" s="136">
        <v>0</v>
      </c>
      <c r="V158" s="136">
        <v>0</v>
      </c>
      <c r="W158" s="136">
        <v>0</v>
      </c>
      <c r="X158" s="136">
        <v>0</v>
      </c>
      <c r="Y158" s="136">
        <v>0</v>
      </c>
      <c r="Z158" s="136">
        <v>0</v>
      </c>
      <c r="AA158" s="136">
        <v>0</v>
      </c>
      <c r="AB158" s="136">
        <v>0</v>
      </c>
      <c r="AC158" s="136">
        <v>1</v>
      </c>
      <c r="AD158" s="136">
        <v>0</v>
      </c>
      <c r="AE158" s="136">
        <v>0</v>
      </c>
      <c r="AF158" s="136">
        <v>0</v>
      </c>
      <c r="AG158" s="136">
        <v>8</v>
      </c>
      <c r="AH158" s="136">
        <v>0</v>
      </c>
      <c r="AI158" s="136">
        <v>0</v>
      </c>
      <c r="AJ158" s="136">
        <v>1</v>
      </c>
      <c r="AK158" s="136">
        <v>0</v>
      </c>
      <c r="AL158" s="136">
        <v>0</v>
      </c>
      <c r="AM158" s="136">
        <v>0</v>
      </c>
      <c r="AN158" s="136">
        <v>0</v>
      </c>
      <c r="AO158" s="136">
        <v>0</v>
      </c>
      <c r="AP158" s="136">
        <v>0</v>
      </c>
    </row>
    <row r="159" spans="1:42" ht="15.6" x14ac:dyDescent="0.3">
      <c r="A159" s="161" t="s">
        <v>716</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607</v>
      </c>
      <c r="B160" s="160">
        <v>0</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0</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0</v>
      </c>
      <c r="AI160" s="136">
        <v>0</v>
      </c>
      <c r="AJ160" s="136">
        <v>0</v>
      </c>
      <c r="AK160" s="136">
        <v>0</v>
      </c>
      <c r="AL160" s="136">
        <v>0</v>
      </c>
      <c r="AM160" s="136">
        <v>0</v>
      </c>
      <c r="AN160" s="136">
        <v>0</v>
      </c>
      <c r="AO160" s="136">
        <v>0</v>
      </c>
      <c r="AP160" s="136">
        <v>0</v>
      </c>
    </row>
    <row r="161" spans="1:42" ht="15.6" x14ac:dyDescent="0.3">
      <c r="A161" s="161" t="s">
        <v>626</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93</v>
      </c>
      <c r="C162" s="136">
        <v>0</v>
      </c>
      <c r="D162" s="136">
        <v>0</v>
      </c>
      <c r="E162" s="136">
        <v>0</v>
      </c>
      <c r="F162" s="136">
        <v>0</v>
      </c>
      <c r="G162" s="136">
        <v>2</v>
      </c>
      <c r="H162" s="136">
        <v>5</v>
      </c>
      <c r="I162" s="136">
        <v>0</v>
      </c>
      <c r="J162" s="136">
        <v>0</v>
      </c>
      <c r="K162" s="136">
        <v>0</v>
      </c>
      <c r="L162" s="136">
        <v>0</v>
      </c>
      <c r="M162" s="136">
        <v>2</v>
      </c>
      <c r="N162" s="136">
        <v>0</v>
      </c>
      <c r="O162" s="136">
        <v>0</v>
      </c>
      <c r="P162" s="136">
        <v>0</v>
      </c>
      <c r="Q162" s="136">
        <v>0</v>
      </c>
      <c r="R162" s="136">
        <v>0</v>
      </c>
      <c r="S162" s="136">
        <v>64</v>
      </c>
      <c r="T162" s="136">
        <v>0</v>
      </c>
      <c r="U162" s="136">
        <v>0</v>
      </c>
      <c r="V162" s="136">
        <v>0</v>
      </c>
      <c r="W162" s="136">
        <v>0</v>
      </c>
      <c r="X162" s="136">
        <v>0</v>
      </c>
      <c r="Y162" s="136">
        <v>0</v>
      </c>
      <c r="Z162" s="136">
        <v>0</v>
      </c>
      <c r="AA162" s="136">
        <v>0</v>
      </c>
      <c r="AB162" s="136">
        <v>0</v>
      </c>
      <c r="AC162" s="136">
        <v>7</v>
      </c>
      <c r="AD162" s="136">
        <v>0</v>
      </c>
      <c r="AE162" s="136">
        <v>0</v>
      </c>
      <c r="AF162" s="136">
        <v>0</v>
      </c>
      <c r="AG162" s="136">
        <v>6</v>
      </c>
      <c r="AH162" s="136">
        <v>1</v>
      </c>
      <c r="AI162" s="136">
        <v>0</v>
      </c>
      <c r="AJ162" s="136">
        <v>1</v>
      </c>
      <c r="AK162" s="136">
        <v>0</v>
      </c>
      <c r="AL162" s="136">
        <v>0</v>
      </c>
      <c r="AM162" s="136">
        <v>2</v>
      </c>
      <c r="AN162" s="136">
        <v>0</v>
      </c>
      <c r="AO162" s="136">
        <v>0</v>
      </c>
      <c r="AP162" s="136">
        <v>3</v>
      </c>
    </row>
    <row r="163" spans="1:42" ht="15.6" x14ac:dyDescent="0.3">
      <c r="A163" s="161" t="s">
        <v>586</v>
      </c>
      <c r="B163" s="160">
        <v>7</v>
      </c>
      <c r="C163" s="136">
        <v>0</v>
      </c>
      <c r="D163" s="136">
        <v>0</v>
      </c>
      <c r="E163" s="136">
        <v>0</v>
      </c>
      <c r="F163" s="136">
        <v>0</v>
      </c>
      <c r="G163" s="136">
        <v>0</v>
      </c>
      <c r="H163" s="136">
        <v>0</v>
      </c>
      <c r="I163" s="136">
        <v>0</v>
      </c>
      <c r="J163" s="136">
        <v>0</v>
      </c>
      <c r="K163" s="136">
        <v>0</v>
      </c>
      <c r="L163" s="136">
        <v>0</v>
      </c>
      <c r="M163" s="136">
        <v>0</v>
      </c>
      <c r="N163" s="136">
        <v>0</v>
      </c>
      <c r="O163" s="136">
        <v>0</v>
      </c>
      <c r="P163" s="136">
        <v>0</v>
      </c>
      <c r="Q163" s="136">
        <v>0</v>
      </c>
      <c r="R163" s="136">
        <v>0</v>
      </c>
      <c r="S163" s="136">
        <v>5</v>
      </c>
      <c r="T163" s="136">
        <v>0</v>
      </c>
      <c r="U163" s="136">
        <v>0</v>
      </c>
      <c r="V163" s="136">
        <v>0</v>
      </c>
      <c r="W163" s="136">
        <v>0</v>
      </c>
      <c r="X163" s="136">
        <v>0</v>
      </c>
      <c r="Y163" s="136">
        <v>0</v>
      </c>
      <c r="Z163" s="136">
        <v>0</v>
      </c>
      <c r="AA163" s="136">
        <v>0</v>
      </c>
      <c r="AB163" s="136">
        <v>0</v>
      </c>
      <c r="AC163" s="136">
        <v>0</v>
      </c>
      <c r="AD163" s="136">
        <v>0</v>
      </c>
      <c r="AE163" s="136">
        <v>0</v>
      </c>
      <c r="AF163" s="136">
        <v>0</v>
      </c>
      <c r="AG163" s="136">
        <v>2</v>
      </c>
      <c r="AH163" s="136">
        <v>0</v>
      </c>
      <c r="AI163" s="136">
        <v>0</v>
      </c>
      <c r="AJ163" s="136">
        <v>0</v>
      </c>
      <c r="AK163" s="136">
        <v>0</v>
      </c>
      <c r="AL163" s="136">
        <v>0</v>
      </c>
      <c r="AM163" s="136">
        <v>0</v>
      </c>
      <c r="AN163" s="136">
        <v>0</v>
      </c>
      <c r="AO163" s="136">
        <v>0</v>
      </c>
      <c r="AP163" s="136">
        <v>0</v>
      </c>
    </row>
    <row r="164" spans="1:42" ht="15.6" x14ac:dyDescent="0.3">
      <c r="A164" s="161" t="s">
        <v>498</v>
      </c>
      <c r="B164" s="160">
        <v>2</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0</v>
      </c>
      <c r="T164" s="136">
        <v>0</v>
      </c>
      <c r="U164" s="136">
        <v>0</v>
      </c>
      <c r="V164" s="136">
        <v>0</v>
      </c>
      <c r="W164" s="136">
        <v>0</v>
      </c>
      <c r="X164" s="136">
        <v>0</v>
      </c>
      <c r="Y164" s="136">
        <v>0</v>
      </c>
      <c r="Z164" s="136">
        <v>0</v>
      </c>
      <c r="AA164" s="136">
        <v>0</v>
      </c>
      <c r="AB164" s="136">
        <v>0</v>
      </c>
      <c r="AC164" s="136">
        <v>0</v>
      </c>
      <c r="AD164" s="136">
        <v>0</v>
      </c>
      <c r="AE164" s="136">
        <v>0</v>
      </c>
      <c r="AF164" s="136">
        <v>0</v>
      </c>
      <c r="AG164" s="136">
        <v>2</v>
      </c>
      <c r="AH164" s="136">
        <v>0</v>
      </c>
      <c r="AI164" s="136">
        <v>0</v>
      </c>
      <c r="AJ164" s="136">
        <v>0</v>
      </c>
      <c r="AK164" s="136">
        <v>0</v>
      </c>
      <c r="AL164" s="136">
        <v>0</v>
      </c>
      <c r="AM164" s="136">
        <v>0</v>
      </c>
      <c r="AN164" s="136">
        <v>0</v>
      </c>
      <c r="AO164" s="136">
        <v>0</v>
      </c>
      <c r="AP164" s="136">
        <v>0</v>
      </c>
    </row>
    <row r="165" spans="1:42" ht="15.6" x14ac:dyDescent="0.3">
      <c r="A165" s="161" t="s">
        <v>585</v>
      </c>
      <c r="B165" s="160">
        <v>0</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0</v>
      </c>
      <c r="AK165" s="136">
        <v>0</v>
      </c>
      <c r="AL165" s="136">
        <v>0</v>
      </c>
      <c r="AM165" s="136">
        <v>0</v>
      </c>
      <c r="AN165" s="136">
        <v>0</v>
      </c>
      <c r="AO165" s="136">
        <v>0</v>
      </c>
      <c r="AP165" s="136">
        <v>0</v>
      </c>
    </row>
    <row r="166" spans="1:42" ht="15.6" x14ac:dyDescent="0.3">
      <c r="A166" s="161" t="s">
        <v>500</v>
      </c>
      <c r="B166" s="160">
        <v>1</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1</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717</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584</v>
      </c>
      <c r="B168" s="160">
        <v>0</v>
      </c>
      <c r="C168" s="136">
        <v>0</v>
      </c>
      <c r="D168" s="136">
        <v>0</v>
      </c>
      <c r="E168" s="136">
        <v>0</v>
      </c>
      <c r="F168" s="136">
        <v>0</v>
      </c>
      <c r="G168" s="136">
        <v>0</v>
      </c>
      <c r="H168" s="136">
        <v>0</v>
      </c>
      <c r="I168" s="136">
        <v>0</v>
      </c>
      <c r="J168" s="136">
        <v>0</v>
      </c>
      <c r="K168" s="136">
        <v>0</v>
      </c>
      <c r="L168" s="136">
        <v>0</v>
      </c>
      <c r="M168" s="136">
        <v>0</v>
      </c>
      <c r="N168" s="136">
        <v>0</v>
      </c>
      <c r="O168" s="136">
        <v>0</v>
      </c>
      <c r="P168" s="136">
        <v>0</v>
      </c>
      <c r="Q168" s="136">
        <v>0</v>
      </c>
      <c r="R168" s="136">
        <v>0</v>
      </c>
      <c r="S168" s="136">
        <v>0</v>
      </c>
      <c r="T168" s="136">
        <v>0</v>
      </c>
      <c r="U168" s="136">
        <v>0</v>
      </c>
      <c r="V168" s="136">
        <v>0</v>
      </c>
      <c r="W168" s="136">
        <v>0</v>
      </c>
      <c r="X168" s="136">
        <v>0</v>
      </c>
      <c r="Y168" s="136">
        <v>0</v>
      </c>
      <c r="Z168" s="136">
        <v>0</v>
      </c>
      <c r="AA168" s="136">
        <v>0</v>
      </c>
      <c r="AB168" s="136">
        <v>0</v>
      </c>
      <c r="AC168" s="136">
        <v>0</v>
      </c>
      <c r="AD168" s="136">
        <v>0</v>
      </c>
      <c r="AE168" s="136">
        <v>0</v>
      </c>
      <c r="AF168" s="136">
        <v>0</v>
      </c>
      <c r="AG168" s="136">
        <v>0</v>
      </c>
      <c r="AH168" s="136">
        <v>0</v>
      </c>
      <c r="AI168" s="136">
        <v>0</v>
      </c>
      <c r="AJ168" s="136">
        <v>0</v>
      </c>
      <c r="AK168" s="136">
        <v>0</v>
      </c>
      <c r="AL168" s="136">
        <v>0</v>
      </c>
      <c r="AM168" s="136">
        <v>0</v>
      </c>
      <c r="AN168" s="136">
        <v>0</v>
      </c>
      <c r="AO168" s="136">
        <v>0</v>
      </c>
      <c r="AP168" s="136">
        <v>0</v>
      </c>
    </row>
    <row r="169" spans="1:42" ht="15.6" x14ac:dyDescent="0.3">
      <c r="A169" s="161" t="s">
        <v>512</v>
      </c>
      <c r="B169" s="160">
        <v>10</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7</v>
      </c>
      <c r="T169" s="136">
        <v>0</v>
      </c>
      <c r="U169" s="136">
        <v>0</v>
      </c>
      <c r="V169" s="136">
        <v>0</v>
      </c>
      <c r="W169" s="136">
        <v>0</v>
      </c>
      <c r="X169" s="136">
        <v>0</v>
      </c>
      <c r="Y169" s="136">
        <v>0</v>
      </c>
      <c r="Z169" s="136">
        <v>0</v>
      </c>
      <c r="AA169" s="136">
        <v>0</v>
      </c>
      <c r="AB169" s="136">
        <v>0</v>
      </c>
      <c r="AC169" s="136">
        <v>1</v>
      </c>
      <c r="AD169" s="136">
        <v>0</v>
      </c>
      <c r="AE169" s="136">
        <v>0</v>
      </c>
      <c r="AF169" s="136">
        <v>0</v>
      </c>
      <c r="AG169" s="136">
        <v>1</v>
      </c>
      <c r="AH169" s="136">
        <v>0</v>
      </c>
      <c r="AI169" s="136">
        <v>0</v>
      </c>
      <c r="AJ169" s="136">
        <v>1</v>
      </c>
      <c r="AK169" s="136">
        <v>0</v>
      </c>
      <c r="AL169" s="136">
        <v>0</v>
      </c>
      <c r="AM169" s="136">
        <v>0</v>
      </c>
      <c r="AN169" s="136">
        <v>0</v>
      </c>
      <c r="AO169" s="136">
        <v>0</v>
      </c>
      <c r="AP169" s="136">
        <v>0</v>
      </c>
    </row>
    <row r="170" spans="1:42" ht="15.6" x14ac:dyDescent="0.3">
      <c r="A170" s="161" t="s">
        <v>619</v>
      </c>
      <c r="B170" s="160">
        <v>3</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0</v>
      </c>
      <c r="T170" s="136">
        <v>0</v>
      </c>
      <c r="U170" s="136">
        <v>0</v>
      </c>
      <c r="V170" s="136">
        <v>0</v>
      </c>
      <c r="W170" s="136">
        <v>0</v>
      </c>
      <c r="X170" s="136">
        <v>0</v>
      </c>
      <c r="Y170" s="136">
        <v>0</v>
      </c>
      <c r="Z170" s="136">
        <v>0</v>
      </c>
      <c r="AA170" s="136">
        <v>0</v>
      </c>
      <c r="AB170" s="136">
        <v>0</v>
      </c>
      <c r="AC170" s="136">
        <v>0</v>
      </c>
      <c r="AD170" s="136">
        <v>1</v>
      </c>
      <c r="AE170" s="136">
        <v>0</v>
      </c>
      <c r="AF170" s="136">
        <v>0</v>
      </c>
      <c r="AG170" s="136">
        <v>1</v>
      </c>
      <c r="AH170" s="136">
        <v>0</v>
      </c>
      <c r="AI170" s="136">
        <v>0</v>
      </c>
      <c r="AJ170" s="136">
        <v>0</v>
      </c>
      <c r="AK170" s="136">
        <v>0</v>
      </c>
      <c r="AL170" s="136">
        <v>0</v>
      </c>
      <c r="AM170" s="136">
        <v>0</v>
      </c>
      <c r="AN170" s="136">
        <v>0</v>
      </c>
      <c r="AO170" s="136">
        <v>0</v>
      </c>
      <c r="AP170" s="136">
        <v>1</v>
      </c>
    </row>
    <row r="171" spans="1:42" ht="15.6" x14ac:dyDescent="0.3">
      <c r="A171" s="161" t="s">
        <v>304</v>
      </c>
      <c r="B171" s="160">
        <v>47</v>
      </c>
      <c r="C171" s="136">
        <v>0</v>
      </c>
      <c r="D171" s="136">
        <v>0</v>
      </c>
      <c r="E171" s="136">
        <v>0</v>
      </c>
      <c r="F171" s="136">
        <v>1</v>
      </c>
      <c r="G171" s="136">
        <v>0</v>
      </c>
      <c r="H171" s="136">
        <v>1</v>
      </c>
      <c r="I171" s="136">
        <v>0</v>
      </c>
      <c r="J171" s="136">
        <v>1</v>
      </c>
      <c r="K171" s="136">
        <v>0</v>
      </c>
      <c r="L171" s="136">
        <v>0</v>
      </c>
      <c r="M171" s="136">
        <v>0</v>
      </c>
      <c r="N171" s="136">
        <v>0</v>
      </c>
      <c r="O171" s="136">
        <v>0</v>
      </c>
      <c r="P171" s="136">
        <v>0</v>
      </c>
      <c r="Q171" s="136">
        <v>0</v>
      </c>
      <c r="R171" s="136">
        <v>0</v>
      </c>
      <c r="S171" s="136">
        <v>23</v>
      </c>
      <c r="T171" s="136">
        <v>4</v>
      </c>
      <c r="U171" s="136">
        <v>0</v>
      </c>
      <c r="V171" s="136">
        <v>0</v>
      </c>
      <c r="W171" s="136">
        <v>0</v>
      </c>
      <c r="X171" s="136">
        <v>0</v>
      </c>
      <c r="Y171" s="136">
        <v>0</v>
      </c>
      <c r="Z171" s="136">
        <v>0</v>
      </c>
      <c r="AA171" s="136">
        <v>0</v>
      </c>
      <c r="AB171" s="136">
        <v>0</v>
      </c>
      <c r="AC171" s="136">
        <v>2</v>
      </c>
      <c r="AD171" s="136">
        <v>0</v>
      </c>
      <c r="AE171" s="136">
        <v>0</v>
      </c>
      <c r="AF171" s="136">
        <v>0</v>
      </c>
      <c r="AG171" s="136">
        <v>10</v>
      </c>
      <c r="AH171" s="136">
        <v>0</v>
      </c>
      <c r="AI171" s="136">
        <v>0</v>
      </c>
      <c r="AJ171" s="136">
        <v>0</v>
      </c>
      <c r="AK171" s="136">
        <v>0</v>
      </c>
      <c r="AL171" s="136">
        <v>0</v>
      </c>
      <c r="AM171" s="136">
        <v>0</v>
      </c>
      <c r="AN171" s="136">
        <v>1</v>
      </c>
      <c r="AO171" s="136">
        <v>0</v>
      </c>
      <c r="AP171" s="136">
        <v>4</v>
      </c>
    </row>
    <row r="172" spans="1:42" ht="15.6" x14ac:dyDescent="0.3">
      <c r="A172" s="161" t="s">
        <v>718</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504</v>
      </c>
      <c r="B173" s="160">
        <v>4</v>
      </c>
      <c r="C173" s="136">
        <v>0</v>
      </c>
      <c r="D173" s="136">
        <v>0</v>
      </c>
      <c r="E173" s="136">
        <v>0</v>
      </c>
      <c r="F173" s="136">
        <v>0</v>
      </c>
      <c r="G173" s="136">
        <v>0</v>
      </c>
      <c r="H173" s="136">
        <v>1</v>
      </c>
      <c r="I173" s="136">
        <v>0</v>
      </c>
      <c r="J173" s="136">
        <v>0</v>
      </c>
      <c r="K173" s="136">
        <v>0</v>
      </c>
      <c r="L173" s="136">
        <v>0</v>
      </c>
      <c r="M173" s="136">
        <v>0</v>
      </c>
      <c r="N173" s="136">
        <v>0</v>
      </c>
      <c r="O173" s="136">
        <v>0</v>
      </c>
      <c r="P173" s="136">
        <v>0</v>
      </c>
      <c r="Q173" s="136">
        <v>0</v>
      </c>
      <c r="R173" s="136">
        <v>0</v>
      </c>
      <c r="S173" s="136">
        <v>1</v>
      </c>
      <c r="T173" s="136">
        <v>0</v>
      </c>
      <c r="U173" s="136">
        <v>0</v>
      </c>
      <c r="V173" s="136">
        <v>0</v>
      </c>
      <c r="W173" s="136">
        <v>0</v>
      </c>
      <c r="X173" s="136">
        <v>0</v>
      </c>
      <c r="Y173" s="136">
        <v>0</v>
      </c>
      <c r="Z173" s="136">
        <v>0</v>
      </c>
      <c r="AA173" s="136">
        <v>0</v>
      </c>
      <c r="AB173" s="136">
        <v>0</v>
      </c>
      <c r="AC173" s="136">
        <v>0</v>
      </c>
      <c r="AD173" s="136">
        <v>0</v>
      </c>
      <c r="AE173" s="136">
        <v>0</v>
      </c>
      <c r="AF173" s="136">
        <v>0</v>
      </c>
      <c r="AG173" s="136">
        <v>2</v>
      </c>
      <c r="AH173" s="136">
        <v>0</v>
      </c>
      <c r="AI173" s="136">
        <v>0</v>
      </c>
      <c r="AJ173" s="136">
        <v>0</v>
      </c>
      <c r="AK173" s="136">
        <v>0</v>
      </c>
      <c r="AL173" s="136">
        <v>0</v>
      </c>
      <c r="AM173" s="136">
        <v>0</v>
      </c>
      <c r="AN173" s="136">
        <v>0</v>
      </c>
      <c r="AO173" s="136">
        <v>0</v>
      </c>
      <c r="AP173" s="136">
        <v>0</v>
      </c>
    </row>
    <row r="174" spans="1:42" ht="15.6" x14ac:dyDescent="0.3">
      <c r="A174" s="161" t="s">
        <v>719</v>
      </c>
      <c r="B174" s="160">
        <v>13</v>
      </c>
      <c r="C174" s="136">
        <v>0</v>
      </c>
      <c r="D174" s="136">
        <v>0</v>
      </c>
      <c r="E174" s="136">
        <v>0</v>
      </c>
      <c r="F174" s="136">
        <v>0</v>
      </c>
      <c r="G174" s="136">
        <v>0</v>
      </c>
      <c r="H174" s="136">
        <v>1</v>
      </c>
      <c r="I174" s="136">
        <v>0</v>
      </c>
      <c r="J174" s="136">
        <v>0</v>
      </c>
      <c r="K174" s="136">
        <v>0</v>
      </c>
      <c r="L174" s="136">
        <v>0</v>
      </c>
      <c r="M174" s="136">
        <v>0</v>
      </c>
      <c r="N174" s="136">
        <v>0</v>
      </c>
      <c r="O174" s="136">
        <v>0</v>
      </c>
      <c r="P174" s="136">
        <v>0</v>
      </c>
      <c r="Q174" s="136">
        <v>0</v>
      </c>
      <c r="R174" s="136">
        <v>0</v>
      </c>
      <c r="S174" s="136">
        <v>8</v>
      </c>
      <c r="T174" s="136">
        <v>0</v>
      </c>
      <c r="U174" s="136">
        <v>0</v>
      </c>
      <c r="V174" s="136">
        <v>0</v>
      </c>
      <c r="W174" s="136">
        <v>0</v>
      </c>
      <c r="X174" s="136">
        <v>0</v>
      </c>
      <c r="Y174" s="136">
        <v>0</v>
      </c>
      <c r="Z174" s="136">
        <v>0</v>
      </c>
      <c r="AA174" s="136">
        <v>0</v>
      </c>
      <c r="AB174" s="136">
        <v>0</v>
      </c>
      <c r="AC174" s="136">
        <v>1</v>
      </c>
      <c r="AD174" s="136">
        <v>0</v>
      </c>
      <c r="AE174" s="136">
        <v>0</v>
      </c>
      <c r="AF174" s="136">
        <v>0</v>
      </c>
      <c r="AG174" s="136">
        <v>3</v>
      </c>
      <c r="AH174" s="136">
        <v>0</v>
      </c>
      <c r="AI174" s="136">
        <v>0</v>
      </c>
      <c r="AJ174" s="136">
        <v>0</v>
      </c>
      <c r="AK174" s="136">
        <v>0</v>
      </c>
      <c r="AL174" s="136">
        <v>0</v>
      </c>
      <c r="AM174" s="136">
        <v>0</v>
      </c>
      <c r="AN174" s="136">
        <v>0</v>
      </c>
      <c r="AO174" s="136">
        <v>0</v>
      </c>
      <c r="AP174" s="136">
        <v>0</v>
      </c>
    </row>
    <row r="175" spans="1:42" ht="15.6" x14ac:dyDescent="0.3">
      <c r="A175" s="161" t="s">
        <v>553</v>
      </c>
      <c r="B175" s="160">
        <v>11</v>
      </c>
      <c r="C175" s="136">
        <v>0</v>
      </c>
      <c r="D175" s="136">
        <v>0</v>
      </c>
      <c r="E175" s="136">
        <v>0</v>
      </c>
      <c r="F175" s="136">
        <v>0</v>
      </c>
      <c r="G175" s="136">
        <v>0</v>
      </c>
      <c r="H175" s="136">
        <v>0</v>
      </c>
      <c r="I175" s="136">
        <v>0</v>
      </c>
      <c r="J175" s="136">
        <v>0</v>
      </c>
      <c r="K175" s="136">
        <v>0</v>
      </c>
      <c r="L175" s="136">
        <v>0</v>
      </c>
      <c r="M175" s="136">
        <v>1</v>
      </c>
      <c r="N175" s="136">
        <v>0</v>
      </c>
      <c r="O175" s="136">
        <v>0</v>
      </c>
      <c r="P175" s="136">
        <v>0</v>
      </c>
      <c r="Q175" s="136">
        <v>0</v>
      </c>
      <c r="R175" s="136">
        <v>0</v>
      </c>
      <c r="S175" s="136">
        <v>3</v>
      </c>
      <c r="T175" s="136">
        <v>0</v>
      </c>
      <c r="U175" s="136">
        <v>0</v>
      </c>
      <c r="V175" s="136">
        <v>0</v>
      </c>
      <c r="W175" s="136">
        <v>0</v>
      </c>
      <c r="X175" s="136">
        <v>0</v>
      </c>
      <c r="Y175" s="136">
        <v>0</v>
      </c>
      <c r="Z175" s="136">
        <v>0</v>
      </c>
      <c r="AA175" s="136">
        <v>0</v>
      </c>
      <c r="AB175" s="136">
        <v>0</v>
      </c>
      <c r="AC175" s="136">
        <v>4</v>
      </c>
      <c r="AD175" s="136">
        <v>0</v>
      </c>
      <c r="AE175" s="136">
        <v>0</v>
      </c>
      <c r="AF175" s="136">
        <v>0</v>
      </c>
      <c r="AG175" s="136">
        <v>1</v>
      </c>
      <c r="AH175" s="136">
        <v>0</v>
      </c>
      <c r="AI175" s="136">
        <v>0</v>
      </c>
      <c r="AJ175" s="136">
        <v>0</v>
      </c>
      <c r="AK175" s="136">
        <v>0</v>
      </c>
      <c r="AL175" s="136">
        <v>0</v>
      </c>
      <c r="AM175" s="136">
        <v>0</v>
      </c>
      <c r="AN175" s="136">
        <v>0</v>
      </c>
      <c r="AO175" s="136">
        <v>0</v>
      </c>
      <c r="AP175" s="136">
        <v>2</v>
      </c>
    </row>
    <row r="176" spans="1:42" ht="15.6" x14ac:dyDescent="0.3">
      <c r="A176" s="161" t="s">
        <v>720</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583</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721</v>
      </c>
      <c r="B178" s="160">
        <v>163</v>
      </c>
      <c r="C178" s="136">
        <v>0</v>
      </c>
      <c r="D178" s="136">
        <v>0</v>
      </c>
      <c r="E178" s="136">
        <v>0</v>
      </c>
      <c r="F178" s="136">
        <v>0</v>
      </c>
      <c r="G178" s="136">
        <v>0</v>
      </c>
      <c r="H178" s="136">
        <v>3</v>
      </c>
      <c r="I178" s="136">
        <v>0</v>
      </c>
      <c r="J178" s="136">
        <v>0</v>
      </c>
      <c r="K178" s="136">
        <v>0</v>
      </c>
      <c r="L178" s="136">
        <v>0</v>
      </c>
      <c r="M178" s="136">
        <v>0</v>
      </c>
      <c r="N178" s="136">
        <v>0</v>
      </c>
      <c r="O178" s="136">
        <v>0</v>
      </c>
      <c r="P178" s="136">
        <v>0</v>
      </c>
      <c r="Q178" s="136">
        <v>0</v>
      </c>
      <c r="R178" s="136">
        <v>0</v>
      </c>
      <c r="S178" s="136">
        <v>122</v>
      </c>
      <c r="T178" s="136">
        <v>0</v>
      </c>
      <c r="U178" s="136">
        <v>0</v>
      </c>
      <c r="V178" s="136">
        <v>0</v>
      </c>
      <c r="W178" s="136">
        <v>0</v>
      </c>
      <c r="X178" s="136">
        <v>0</v>
      </c>
      <c r="Y178" s="136">
        <v>0</v>
      </c>
      <c r="Z178" s="136">
        <v>0</v>
      </c>
      <c r="AA178" s="136">
        <v>0</v>
      </c>
      <c r="AB178" s="136">
        <v>0</v>
      </c>
      <c r="AC178" s="136">
        <v>2</v>
      </c>
      <c r="AD178" s="136">
        <v>0</v>
      </c>
      <c r="AE178" s="136">
        <v>0</v>
      </c>
      <c r="AF178" s="136">
        <v>0</v>
      </c>
      <c r="AG178" s="136">
        <v>10</v>
      </c>
      <c r="AH178" s="136">
        <v>0</v>
      </c>
      <c r="AI178" s="136">
        <v>0</v>
      </c>
      <c r="AJ178" s="136">
        <v>3</v>
      </c>
      <c r="AK178" s="136">
        <v>0</v>
      </c>
      <c r="AL178" s="136">
        <v>0</v>
      </c>
      <c r="AM178" s="136">
        <v>0</v>
      </c>
      <c r="AN178" s="136">
        <v>0</v>
      </c>
      <c r="AO178" s="136">
        <v>0</v>
      </c>
      <c r="AP178" s="136">
        <v>23</v>
      </c>
    </row>
    <row r="179" spans="1:42" ht="15.6" x14ac:dyDescent="0.3">
      <c r="A179" s="161" t="s">
        <v>587</v>
      </c>
      <c r="B179" s="160">
        <v>0</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0</v>
      </c>
      <c r="AH179" s="136">
        <v>0</v>
      </c>
      <c r="AI179" s="136">
        <v>0</v>
      </c>
      <c r="AJ179" s="136">
        <v>0</v>
      </c>
      <c r="AK179" s="136">
        <v>0</v>
      </c>
      <c r="AL179" s="136">
        <v>0</v>
      </c>
      <c r="AM179" s="136">
        <v>0</v>
      </c>
      <c r="AN179" s="136">
        <v>0</v>
      </c>
      <c r="AO179" s="136">
        <v>0</v>
      </c>
      <c r="AP179" s="136">
        <v>0</v>
      </c>
    </row>
    <row r="180" spans="1:42" ht="15.6" x14ac:dyDescent="0.3">
      <c r="A180" s="161" t="s">
        <v>722</v>
      </c>
      <c r="B180" s="160">
        <v>1</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0</v>
      </c>
      <c r="T180" s="136">
        <v>0</v>
      </c>
      <c r="U180" s="136">
        <v>0</v>
      </c>
      <c r="V180" s="136">
        <v>0</v>
      </c>
      <c r="W180" s="136">
        <v>0</v>
      </c>
      <c r="X180" s="136">
        <v>0</v>
      </c>
      <c r="Y180" s="136">
        <v>0</v>
      </c>
      <c r="Z180" s="136">
        <v>0</v>
      </c>
      <c r="AA180" s="136">
        <v>0</v>
      </c>
      <c r="AB180" s="136">
        <v>0</v>
      </c>
      <c r="AC180" s="136">
        <v>1</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588</v>
      </c>
      <c r="B181" s="160">
        <v>1</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0</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1</v>
      </c>
      <c r="AO181" s="136">
        <v>0</v>
      </c>
      <c r="AP181" s="136">
        <v>0</v>
      </c>
    </row>
    <row r="182" spans="1:42" ht="15.6" x14ac:dyDescent="0.3">
      <c r="A182" s="161" t="s">
        <v>723</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555</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554</v>
      </c>
      <c r="B184" s="160">
        <v>1</v>
      </c>
      <c r="C184" s="136">
        <v>0</v>
      </c>
      <c r="D184" s="136">
        <v>0</v>
      </c>
      <c r="E184" s="136">
        <v>1</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724</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725</v>
      </c>
      <c r="B186" s="160">
        <v>3</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1</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1</v>
      </c>
    </row>
    <row r="187" spans="1:42" ht="15.6" x14ac:dyDescent="0.3">
      <c r="A187" s="161" t="s">
        <v>608</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726</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727</v>
      </c>
      <c r="B189" s="160">
        <v>0</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0</v>
      </c>
      <c r="AH189" s="136">
        <v>0</v>
      </c>
      <c r="AI189" s="136">
        <v>0</v>
      </c>
      <c r="AJ189" s="136">
        <v>0</v>
      </c>
      <c r="AK189" s="136">
        <v>0</v>
      </c>
      <c r="AL189" s="136">
        <v>0</v>
      </c>
      <c r="AM189" s="136">
        <v>0</v>
      </c>
      <c r="AN189" s="136">
        <v>0</v>
      </c>
      <c r="AO189" s="136">
        <v>0</v>
      </c>
      <c r="AP189" s="136">
        <v>0</v>
      </c>
    </row>
    <row r="190" spans="1:42" ht="15.6" x14ac:dyDescent="0.3">
      <c r="A190" s="161" t="s">
        <v>728</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556</v>
      </c>
      <c r="B191" s="160">
        <v>7</v>
      </c>
      <c r="C191" s="136">
        <v>0</v>
      </c>
      <c r="D191" s="136">
        <v>0</v>
      </c>
      <c r="E191" s="136">
        <v>0</v>
      </c>
      <c r="F191" s="136">
        <v>0</v>
      </c>
      <c r="G191" s="136">
        <v>0</v>
      </c>
      <c r="H191" s="136">
        <v>0</v>
      </c>
      <c r="I191" s="136">
        <v>0</v>
      </c>
      <c r="J191" s="136">
        <v>0</v>
      </c>
      <c r="K191" s="136">
        <v>1</v>
      </c>
      <c r="L191" s="136">
        <v>0</v>
      </c>
      <c r="M191" s="136">
        <v>0</v>
      </c>
      <c r="N191" s="136">
        <v>0</v>
      </c>
      <c r="O191" s="136">
        <v>0</v>
      </c>
      <c r="P191" s="136">
        <v>0</v>
      </c>
      <c r="Q191" s="136">
        <v>0</v>
      </c>
      <c r="R191" s="136">
        <v>0</v>
      </c>
      <c r="S191" s="136">
        <v>0</v>
      </c>
      <c r="T191" s="136">
        <v>0</v>
      </c>
      <c r="U191" s="136">
        <v>0</v>
      </c>
      <c r="V191" s="136">
        <v>0</v>
      </c>
      <c r="W191" s="136">
        <v>0</v>
      </c>
      <c r="X191" s="136">
        <v>0</v>
      </c>
      <c r="Y191" s="136">
        <v>0</v>
      </c>
      <c r="Z191" s="136">
        <v>0</v>
      </c>
      <c r="AA191" s="136">
        <v>0</v>
      </c>
      <c r="AB191" s="136">
        <v>0</v>
      </c>
      <c r="AC191" s="136">
        <v>0</v>
      </c>
      <c r="AD191" s="136">
        <v>0</v>
      </c>
      <c r="AE191" s="136">
        <v>0</v>
      </c>
      <c r="AF191" s="136">
        <v>0</v>
      </c>
      <c r="AG191" s="136">
        <v>4</v>
      </c>
      <c r="AH191" s="136">
        <v>1</v>
      </c>
      <c r="AI191" s="136">
        <v>0</v>
      </c>
      <c r="AJ191" s="136">
        <v>0</v>
      </c>
      <c r="AK191" s="136">
        <v>0</v>
      </c>
      <c r="AL191" s="136">
        <v>0</v>
      </c>
      <c r="AM191" s="136">
        <v>0</v>
      </c>
      <c r="AN191" s="136">
        <v>0</v>
      </c>
      <c r="AO191" s="136">
        <v>0</v>
      </c>
      <c r="AP191" s="136">
        <v>1</v>
      </c>
    </row>
    <row r="192" spans="1:42" ht="15.6" x14ac:dyDescent="0.3">
      <c r="A192" s="161" t="s">
        <v>518</v>
      </c>
      <c r="B192" s="160">
        <v>1</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1</v>
      </c>
      <c r="AN192" s="136">
        <v>0</v>
      </c>
      <c r="AO192" s="136">
        <v>0</v>
      </c>
      <c r="AP192" s="136">
        <v>0</v>
      </c>
    </row>
    <row r="193" spans="1:42" ht="15.6" x14ac:dyDescent="0.3">
      <c r="A193" s="161" t="s">
        <v>729</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560</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730</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731</v>
      </c>
      <c r="B196" s="160">
        <v>5</v>
      </c>
      <c r="C196" s="136">
        <v>0</v>
      </c>
      <c r="D196" s="136">
        <v>0</v>
      </c>
      <c r="E196" s="136">
        <v>1</v>
      </c>
      <c r="F196" s="136">
        <v>0</v>
      </c>
      <c r="G196" s="136">
        <v>0</v>
      </c>
      <c r="H196" s="136">
        <v>0</v>
      </c>
      <c r="I196" s="136">
        <v>0</v>
      </c>
      <c r="J196" s="136">
        <v>0</v>
      </c>
      <c r="K196" s="136">
        <v>0</v>
      </c>
      <c r="L196" s="136">
        <v>0</v>
      </c>
      <c r="M196" s="136">
        <v>0</v>
      </c>
      <c r="N196" s="136">
        <v>0</v>
      </c>
      <c r="O196" s="136">
        <v>0</v>
      </c>
      <c r="P196" s="136">
        <v>0</v>
      </c>
      <c r="Q196" s="136">
        <v>0</v>
      </c>
      <c r="R196" s="136">
        <v>0</v>
      </c>
      <c r="S196" s="136">
        <v>3</v>
      </c>
      <c r="T196" s="136">
        <v>0</v>
      </c>
      <c r="U196" s="136">
        <v>0</v>
      </c>
      <c r="V196" s="136">
        <v>0</v>
      </c>
      <c r="W196" s="136">
        <v>0</v>
      </c>
      <c r="X196" s="136">
        <v>0</v>
      </c>
      <c r="Y196" s="136">
        <v>0</v>
      </c>
      <c r="Z196" s="136">
        <v>0</v>
      </c>
      <c r="AA196" s="136">
        <v>0</v>
      </c>
      <c r="AB196" s="136">
        <v>0</v>
      </c>
      <c r="AC196" s="136">
        <v>0</v>
      </c>
      <c r="AD196" s="136">
        <v>0</v>
      </c>
      <c r="AE196" s="136">
        <v>0</v>
      </c>
      <c r="AF196" s="136">
        <v>0</v>
      </c>
      <c r="AG196" s="136">
        <v>0</v>
      </c>
      <c r="AH196" s="136">
        <v>1</v>
      </c>
      <c r="AI196" s="136">
        <v>0</v>
      </c>
      <c r="AJ196" s="136">
        <v>0</v>
      </c>
      <c r="AK196" s="136">
        <v>0</v>
      </c>
      <c r="AL196" s="136">
        <v>0</v>
      </c>
      <c r="AM196" s="136">
        <v>0</v>
      </c>
      <c r="AN196" s="136">
        <v>0</v>
      </c>
      <c r="AO196" s="136">
        <v>0</v>
      </c>
      <c r="AP196" s="136">
        <v>0</v>
      </c>
    </row>
    <row r="197" spans="1:42" ht="15.6" x14ac:dyDescent="0.3">
      <c r="A197" s="161" t="s">
        <v>732</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559</v>
      </c>
      <c r="B198" s="160">
        <v>0</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0</v>
      </c>
      <c r="T198" s="136">
        <v>0</v>
      </c>
      <c r="U198" s="136">
        <v>0</v>
      </c>
      <c r="V198" s="136">
        <v>0</v>
      </c>
      <c r="W198" s="136">
        <v>0</v>
      </c>
      <c r="X198" s="136">
        <v>0</v>
      </c>
      <c r="Y198" s="136">
        <v>0</v>
      </c>
      <c r="Z198" s="136">
        <v>0</v>
      </c>
      <c r="AA198" s="136">
        <v>0</v>
      </c>
      <c r="AB198" s="136">
        <v>0</v>
      </c>
      <c r="AC198" s="136">
        <v>0</v>
      </c>
      <c r="AD198" s="136">
        <v>0</v>
      </c>
      <c r="AE198" s="136">
        <v>0</v>
      </c>
      <c r="AF198" s="136">
        <v>0</v>
      </c>
      <c r="AG198" s="136">
        <v>0</v>
      </c>
      <c r="AH198" s="136">
        <v>0</v>
      </c>
      <c r="AI198" s="136">
        <v>0</v>
      </c>
      <c r="AJ198" s="136">
        <v>0</v>
      </c>
      <c r="AK198" s="136">
        <v>0</v>
      </c>
      <c r="AL198" s="136">
        <v>0</v>
      </c>
      <c r="AM198" s="136">
        <v>0</v>
      </c>
      <c r="AN198" s="136">
        <v>0</v>
      </c>
      <c r="AO198" s="136">
        <v>0</v>
      </c>
      <c r="AP198" s="136">
        <v>0</v>
      </c>
    </row>
    <row r="199" spans="1:42" ht="15.6" x14ac:dyDescent="0.3">
      <c r="A199" s="161" t="s">
        <v>733</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734</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218</v>
      </c>
      <c r="C201" s="136">
        <v>3</v>
      </c>
      <c r="D201" s="136">
        <v>0</v>
      </c>
      <c r="E201" s="136">
        <v>8</v>
      </c>
      <c r="F201" s="136">
        <v>8</v>
      </c>
      <c r="G201" s="136">
        <v>1</v>
      </c>
      <c r="H201" s="136">
        <v>11</v>
      </c>
      <c r="I201" s="136">
        <v>0</v>
      </c>
      <c r="J201" s="136">
        <v>5</v>
      </c>
      <c r="K201" s="136">
        <v>4</v>
      </c>
      <c r="L201" s="136">
        <v>0</v>
      </c>
      <c r="M201" s="136">
        <v>2</v>
      </c>
      <c r="N201" s="136">
        <v>0</v>
      </c>
      <c r="O201" s="136">
        <v>15</v>
      </c>
      <c r="P201" s="136">
        <v>2</v>
      </c>
      <c r="Q201" s="136">
        <v>0</v>
      </c>
      <c r="R201" s="136">
        <v>1</v>
      </c>
      <c r="S201" s="136">
        <v>54</v>
      </c>
      <c r="T201" s="136">
        <v>3</v>
      </c>
      <c r="U201" s="136">
        <v>0</v>
      </c>
      <c r="V201" s="136">
        <v>0</v>
      </c>
      <c r="W201" s="136">
        <v>0</v>
      </c>
      <c r="X201" s="136">
        <v>0</v>
      </c>
      <c r="Y201" s="136">
        <v>1</v>
      </c>
      <c r="Z201" s="136">
        <v>2</v>
      </c>
      <c r="AA201" s="136">
        <v>0</v>
      </c>
      <c r="AB201" s="136">
        <v>0</v>
      </c>
      <c r="AC201" s="136">
        <v>23</v>
      </c>
      <c r="AD201" s="136">
        <v>1</v>
      </c>
      <c r="AE201" s="136">
        <v>6</v>
      </c>
      <c r="AF201" s="136">
        <v>0</v>
      </c>
      <c r="AG201" s="136">
        <v>32</v>
      </c>
      <c r="AH201" s="136">
        <v>7</v>
      </c>
      <c r="AI201" s="136">
        <v>0</v>
      </c>
      <c r="AJ201" s="136">
        <v>1</v>
      </c>
      <c r="AK201" s="136">
        <v>0</v>
      </c>
      <c r="AL201" s="136">
        <v>1</v>
      </c>
      <c r="AM201" s="136">
        <v>3</v>
      </c>
      <c r="AN201" s="136">
        <v>1</v>
      </c>
      <c r="AO201" s="136">
        <v>19</v>
      </c>
      <c r="AP201" s="136">
        <v>4</v>
      </c>
    </row>
    <row r="202" spans="1:42" ht="15.6" x14ac:dyDescent="0.3">
      <c r="A202" s="161" t="s">
        <v>735</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589</v>
      </c>
      <c r="B203" s="160">
        <v>2</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1</v>
      </c>
      <c r="T203" s="136">
        <v>0</v>
      </c>
      <c r="U203" s="136">
        <v>0</v>
      </c>
      <c r="V203" s="136">
        <v>0</v>
      </c>
      <c r="W203" s="136">
        <v>0</v>
      </c>
      <c r="X203" s="136">
        <v>0</v>
      </c>
      <c r="Y203" s="136">
        <v>0</v>
      </c>
      <c r="Z203" s="136">
        <v>0</v>
      </c>
      <c r="AA203" s="136">
        <v>0</v>
      </c>
      <c r="AB203" s="136">
        <v>0</v>
      </c>
      <c r="AC203" s="136">
        <v>0</v>
      </c>
      <c r="AD203" s="136">
        <v>0</v>
      </c>
      <c r="AE203" s="136">
        <v>0</v>
      </c>
      <c r="AF203" s="136">
        <v>0</v>
      </c>
      <c r="AG203" s="136">
        <v>1</v>
      </c>
      <c r="AH203" s="136">
        <v>0</v>
      </c>
      <c r="AI203" s="136">
        <v>0</v>
      </c>
      <c r="AJ203" s="136">
        <v>0</v>
      </c>
      <c r="AK203" s="136">
        <v>0</v>
      </c>
      <c r="AL203" s="136">
        <v>0</v>
      </c>
      <c r="AM203" s="136">
        <v>0</v>
      </c>
      <c r="AN203" s="136">
        <v>0</v>
      </c>
      <c r="AO203" s="136">
        <v>0</v>
      </c>
      <c r="AP203" s="136">
        <v>0</v>
      </c>
    </row>
    <row r="204" spans="1:42" ht="15.6" x14ac:dyDescent="0.3">
      <c r="A204" s="161" t="s">
        <v>736</v>
      </c>
      <c r="B204" s="160">
        <v>2</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1</v>
      </c>
      <c r="T204" s="136">
        <v>0</v>
      </c>
      <c r="U204" s="136">
        <v>0</v>
      </c>
      <c r="V204" s="136">
        <v>0</v>
      </c>
      <c r="W204" s="136">
        <v>0</v>
      </c>
      <c r="X204" s="136">
        <v>0</v>
      </c>
      <c r="Y204" s="136">
        <v>0</v>
      </c>
      <c r="Z204" s="136">
        <v>0</v>
      </c>
      <c r="AA204" s="136">
        <v>0</v>
      </c>
      <c r="AB204" s="136">
        <v>0</v>
      </c>
      <c r="AC204" s="136">
        <v>0</v>
      </c>
      <c r="AD204" s="136">
        <v>0</v>
      </c>
      <c r="AE204" s="136">
        <v>0</v>
      </c>
      <c r="AF204" s="136">
        <v>0</v>
      </c>
      <c r="AG204" s="136">
        <v>1</v>
      </c>
      <c r="AH204" s="136">
        <v>0</v>
      </c>
      <c r="AI204" s="136">
        <v>0</v>
      </c>
      <c r="AJ204" s="136">
        <v>0</v>
      </c>
      <c r="AK204" s="136">
        <v>0</v>
      </c>
      <c r="AL204" s="136">
        <v>0</v>
      </c>
      <c r="AM204" s="136">
        <v>0</v>
      </c>
      <c r="AN204" s="136">
        <v>0</v>
      </c>
      <c r="AO204" s="136">
        <v>0</v>
      </c>
      <c r="AP204" s="136">
        <v>0</v>
      </c>
    </row>
    <row r="205" spans="1:42" ht="15.6" x14ac:dyDescent="0.3">
      <c r="A205" s="161" t="s">
        <v>737</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738</v>
      </c>
      <c r="B206" s="160">
        <v>0</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739</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740</v>
      </c>
      <c r="B208" s="160">
        <v>0</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0</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741</v>
      </c>
      <c r="B209" s="160">
        <v>1</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1</v>
      </c>
      <c r="AH209" s="136">
        <v>0</v>
      </c>
      <c r="AI209" s="136">
        <v>0</v>
      </c>
      <c r="AJ209" s="136">
        <v>0</v>
      </c>
      <c r="AK209" s="136">
        <v>0</v>
      </c>
      <c r="AL209" s="136">
        <v>0</v>
      </c>
      <c r="AM209" s="136">
        <v>0</v>
      </c>
      <c r="AN209" s="136">
        <v>0</v>
      </c>
      <c r="AO209" s="136">
        <v>0</v>
      </c>
      <c r="AP209" s="136">
        <v>0</v>
      </c>
    </row>
    <row r="210" spans="1:42" ht="15.6" x14ac:dyDescent="0.3">
      <c r="A210" s="161" t="s">
        <v>742</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590</v>
      </c>
      <c r="B211" s="160">
        <v>0</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0</v>
      </c>
      <c r="AH211" s="136">
        <v>0</v>
      </c>
      <c r="AI211" s="136">
        <v>0</v>
      </c>
      <c r="AJ211" s="136">
        <v>0</v>
      </c>
      <c r="AK211" s="136">
        <v>0</v>
      </c>
      <c r="AL211" s="136">
        <v>0</v>
      </c>
      <c r="AM211" s="136">
        <v>0</v>
      </c>
      <c r="AN211" s="136">
        <v>0</v>
      </c>
      <c r="AO211" s="136">
        <v>0</v>
      </c>
      <c r="AP211" s="136">
        <v>0</v>
      </c>
    </row>
    <row r="212" spans="1:42" ht="15.6" x14ac:dyDescent="0.3">
      <c r="A212" s="161" t="s">
        <v>519</v>
      </c>
      <c r="B212" s="160">
        <v>0</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0</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743</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620</v>
      </c>
      <c r="B214" s="160">
        <v>1</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0</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1</v>
      </c>
      <c r="AI214" s="136">
        <v>0</v>
      </c>
      <c r="AJ214" s="136">
        <v>0</v>
      </c>
      <c r="AK214" s="136">
        <v>0</v>
      </c>
      <c r="AL214" s="136">
        <v>0</v>
      </c>
      <c r="AM214" s="136">
        <v>0</v>
      </c>
      <c r="AN214" s="136">
        <v>0</v>
      </c>
      <c r="AO214" s="136">
        <v>0</v>
      </c>
      <c r="AP214" s="136">
        <v>0</v>
      </c>
    </row>
    <row r="215" spans="1:42" ht="15.6" x14ac:dyDescent="0.3">
      <c r="A215" s="161" t="s">
        <v>515</v>
      </c>
      <c r="B215" s="160">
        <v>35</v>
      </c>
      <c r="C215" s="136">
        <v>0</v>
      </c>
      <c r="D215" s="136">
        <v>0</v>
      </c>
      <c r="E215" s="136">
        <v>1</v>
      </c>
      <c r="F215" s="136">
        <v>0</v>
      </c>
      <c r="G215" s="136">
        <v>0</v>
      </c>
      <c r="H215" s="136">
        <v>1</v>
      </c>
      <c r="I215" s="136">
        <v>0</v>
      </c>
      <c r="J215" s="136">
        <v>0</v>
      </c>
      <c r="K215" s="136">
        <v>0</v>
      </c>
      <c r="L215" s="136">
        <v>0</v>
      </c>
      <c r="M215" s="136">
        <v>1</v>
      </c>
      <c r="N215" s="136">
        <v>0</v>
      </c>
      <c r="O215" s="136">
        <v>2</v>
      </c>
      <c r="P215" s="136">
        <v>0</v>
      </c>
      <c r="Q215" s="136">
        <v>0</v>
      </c>
      <c r="R215" s="136">
        <v>0</v>
      </c>
      <c r="S215" s="136">
        <v>21</v>
      </c>
      <c r="T215" s="136">
        <v>1</v>
      </c>
      <c r="U215" s="136">
        <v>0</v>
      </c>
      <c r="V215" s="136">
        <v>0</v>
      </c>
      <c r="W215" s="136">
        <v>0</v>
      </c>
      <c r="X215" s="136">
        <v>0</v>
      </c>
      <c r="Y215" s="136">
        <v>0</v>
      </c>
      <c r="Z215" s="136">
        <v>0</v>
      </c>
      <c r="AA215" s="136">
        <v>0</v>
      </c>
      <c r="AB215" s="136">
        <v>0</v>
      </c>
      <c r="AC215" s="136">
        <v>2</v>
      </c>
      <c r="AD215" s="136">
        <v>0</v>
      </c>
      <c r="AE215" s="136">
        <v>0</v>
      </c>
      <c r="AF215" s="136">
        <v>0</v>
      </c>
      <c r="AG215" s="136">
        <v>2</v>
      </c>
      <c r="AH215" s="136">
        <v>2</v>
      </c>
      <c r="AI215" s="136">
        <v>0</v>
      </c>
      <c r="AJ215" s="136">
        <v>1</v>
      </c>
      <c r="AK215" s="136">
        <v>0</v>
      </c>
      <c r="AL215" s="136">
        <v>0</v>
      </c>
      <c r="AM215" s="136">
        <v>1</v>
      </c>
      <c r="AN215" s="136">
        <v>0</v>
      </c>
      <c r="AO215" s="136">
        <v>0</v>
      </c>
      <c r="AP215" s="136">
        <v>0</v>
      </c>
    </row>
    <row r="216" spans="1:42" ht="15.6" x14ac:dyDescent="0.3">
      <c r="A216" s="161" t="s">
        <v>561</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516</v>
      </c>
      <c r="B217" s="160">
        <v>2</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1</v>
      </c>
      <c r="T217" s="136">
        <v>0</v>
      </c>
      <c r="U217" s="136">
        <v>0</v>
      </c>
      <c r="V217" s="136">
        <v>0</v>
      </c>
      <c r="W217" s="136">
        <v>0</v>
      </c>
      <c r="X217" s="136">
        <v>0</v>
      </c>
      <c r="Y217" s="136">
        <v>0</v>
      </c>
      <c r="Z217" s="136">
        <v>0</v>
      </c>
      <c r="AA217" s="136">
        <v>0</v>
      </c>
      <c r="AB217" s="136">
        <v>0</v>
      </c>
      <c r="AC217" s="136">
        <v>0</v>
      </c>
      <c r="AD217" s="136">
        <v>0</v>
      </c>
      <c r="AE217" s="136">
        <v>0</v>
      </c>
      <c r="AF217" s="136">
        <v>0</v>
      </c>
      <c r="AG217" s="136">
        <v>1</v>
      </c>
      <c r="AH217" s="136">
        <v>0</v>
      </c>
      <c r="AI217" s="136">
        <v>0</v>
      </c>
      <c r="AJ217" s="136">
        <v>0</v>
      </c>
      <c r="AK217" s="136">
        <v>0</v>
      </c>
      <c r="AL217" s="136">
        <v>0</v>
      </c>
      <c r="AM217" s="136">
        <v>0</v>
      </c>
      <c r="AN217" s="136">
        <v>0</v>
      </c>
      <c r="AO217" s="136">
        <v>0</v>
      </c>
      <c r="AP217" s="136">
        <v>0</v>
      </c>
    </row>
    <row r="218" spans="1:42" ht="15.6" x14ac:dyDescent="0.3">
      <c r="A218" s="161" t="s">
        <v>744</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745</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746</v>
      </c>
      <c r="B220" s="160">
        <v>0</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0</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747</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748</v>
      </c>
      <c r="B222" s="160">
        <v>19</v>
      </c>
      <c r="C222" s="136">
        <v>0</v>
      </c>
      <c r="D222" s="136">
        <v>0</v>
      </c>
      <c r="E222" s="136">
        <v>0</v>
      </c>
      <c r="F222" s="136">
        <v>0</v>
      </c>
      <c r="G222" s="136">
        <v>0</v>
      </c>
      <c r="H222" s="136">
        <v>1</v>
      </c>
      <c r="I222" s="136">
        <v>0</v>
      </c>
      <c r="J222" s="136">
        <v>0</v>
      </c>
      <c r="K222" s="136">
        <v>0</v>
      </c>
      <c r="L222" s="136">
        <v>0</v>
      </c>
      <c r="M222" s="136">
        <v>0</v>
      </c>
      <c r="N222" s="136">
        <v>0</v>
      </c>
      <c r="O222" s="136">
        <v>0</v>
      </c>
      <c r="P222" s="136">
        <v>0</v>
      </c>
      <c r="Q222" s="136">
        <v>0</v>
      </c>
      <c r="R222" s="136">
        <v>0</v>
      </c>
      <c r="S222" s="136">
        <v>6</v>
      </c>
      <c r="T222" s="136">
        <v>0</v>
      </c>
      <c r="U222" s="136">
        <v>0</v>
      </c>
      <c r="V222" s="136">
        <v>0</v>
      </c>
      <c r="W222" s="136">
        <v>0</v>
      </c>
      <c r="X222" s="136">
        <v>0</v>
      </c>
      <c r="Y222" s="136">
        <v>0</v>
      </c>
      <c r="Z222" s="136">
        <v>0</v>
      </c>
      <c r="AA222" s="136">
        <v>0</v>
      </c>
      <c r="AB222" s="136">
        <v>0</v>
      </c>
      <c r="AC222" s="136">
        <v>4</v>
      </c>
      <c r="AD222" s="136">
        <v>0</v>
      </c>
      <c r="AE222" s="136">
        <v>0</v>
      </c>
      <c r="AF222" s="136">
        <v>0</v>
      </c>
      <c r="AG222" s="136">
        <v>2</v>
      </c>
      <c r="AH222" s="136">
        <v>1</v>
      </c>
      <c r="AI222" s="136">
        <v>0</v>
      </c>
      <c r="AJ222" s="136">
        <v>3</v>
      </c>
      <c r="AK222" s="136">
        <v>0</v>
      </c>
      <c r="AL222" s="136">
        <v>0</v>
      </c>
      <c r="AM222" s="136">
        <v>2</v>
      </c>
      <c r="AN222" s="136">
        <v>0</v>
      </c>
      <c r="AO222" s="136">
        <v>0</v>
      </c>
      <c r="AP222" s="136">
        <v>0</v>
      </c>
    </row>
    <row r="223" spans="1:42" ht="15.6" x14ac:dyDescent="0.3">
      <c r="A223" s="161" t="s">
        <v>609</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749</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591</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592</v>
      </c>
      <c r="B226" s="160">
        <v>3</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1</v>
      </c>
      <c r="T226" s="136">
        <v>0</v>
      </c>
      <c r="U226" s="136">
        <v>0</v>
      </c>
      <c r="V226" s="136">
        <v>0</v>
      </c>
      <c r="W226" s="136">
        <v>0</v>
      </c>
      <c r="X226" s="136">
        <v>0</v>
      </c>
      <c r="Y226" s="136">
        <v>0</v>
      </c>
      <c r="Z226" s="136">
        <v>0</v>
      </c>
      <c r="AA226" s="136">
        <v>0</v>
      </c>
      <c r="AB226" s="136">
        <v>0</v>
      </c>
      <c r="AC226" s="136">
        <v>0</v>
      </c>
      <c r="AD226" s="136">
        <v>0</v>
      </c>
      <c r="AE226" s="136">
        <v>0</v>
      </c>
      <c r="AF226" s="136">
        <v>0</v>
      </c>
      <c r="AG226" s="136">
        <v>2</v>
      </c>
      <c r="AH226" s="136">
        <v>0</v>
      </c>
      <c r="AI226" s="136">
        <v>0</v>
      </c>
      <c r="AJ226" s="136">
        <v>0</v>
      </c>
      <c r="AK226" s="136">
        <v>0</v>
      </c>
      <c r="AL226" s="136">
        <v>0</v>
      </c>
      <c r="AM226" s="136">
        <v>0</v>
      </c>
      <c r="AN226" s="136">
        <v>0</v>
      </c>
      <c r="AO226" s="136">
        <v>0</v>
      </c>
      <c r="AP226" s="136">
        <v>0</v>
      </c>
    </row>
    <row r="227" spans="1:42" ht="15.6" x14ac:dyDescent="0.3">
      <c r="A227" s="161" t="s">
        <v>750</v>
      </c>
      <c r="B227" s="160">
        <v>2</v>
      </c>
      <c r="C227" s="136">
        <v>0</v>
      </c>
      <c r="D227" s="136">
        <v>0</v>
      </c>
      <c r="E227" s="136">
        <v>0</v>
      </c>
      <c r="F227" s="136">
        <v>0</v>
      </c>
      <c r="G227" s="136">
        <v>0</v>
      </c>
      <c r="H227" s="136">
        <v>1</v>
      </c>
      <c r="I227" s="136">
        <v>0</v>
      </c>
      <c r="J227" s="136">
        <v>0</v>
      </c>
      <c r="K227" s="136">
        <v>0</v>
      </c>
      <c r="L227" s="136">
        <v>0</v>
      </c>
      <c r="M227" s="136">
        <v>0</v>
      </c>
      <c r="N227" s="136">
        <v>0</v>
      </c>
      <c r="O227" s="136">
        <v>0</v>
      </c>
      <c r="P227" s="136">
        <v>0</v>
      </c>
      <c r="Q227" s="136">
        <v>0</v>
      </c>
      <c r="R227" s="136">
        <v>0</v>
      </c>
      <c r="S227" s="136">
        <v>0</v>
      </c>
      <c r="T227" s="136">
        <v>1</v>
      </c>
      <c r="U227" s="136">
        <v>0</v>
      </c>
      <c r="V227" s="136">
        <v>0</v>
      </c>
      <c r="W227" s="136">
        <v>0</v>
      </c>
      <c r="X227" s="136">
        <v>0</v>
      </c>
      <c r="Y227" s="136">
        <v>0</v>
      </c>
      <c r="Z227" s="136">
        <v>0</v>
      </c>
      <c r="AA227" s="136">
        <v>0</v>
      </c>
      <c r="AB227" s="136">
        <v>0</v>
      </c>
      <c r="AC227" s="136">
        <v>0</v>
      </c>
      <c r="AD227" s="136">
        <v>0</v>
      </c>
      <c r="AE227" s="136">
        <v>0</v>
      </c>
      <c r="AF227" s="136">
        <v>0</v>
      </c>
      <c r="AG227" s="136">
        <v>0</v>
      </c>
      <c r="AH227" s="136">
        <v>0</v>
      </c>
      <c r="AI227" s="136">
        <v>0</v>
      </c>
      <c r="AJ227" s="136">
        <v>0</v>
      </c>
      <c r="AK227" s="136">
        <v>0</v>
      </c>
      <c r="AL227" s="136">
        <v>0</v>
      </c>
      <c r="AM227" s="136">
        <v>0</v>
      </c>
      <c r="AN227" s="136">
        <v>0</v>
      </c>
      <c r="AO227" s="136">
        <v>0</v>
      </c>
      <c r="AP227" s="136">
        <v>0</v>
      </c>
    </row>
    <row r="228" spans="1:42" ht="15.6" x14ac:dyDescent="0.3">
      <c r="A228" s="161" t="s">
        <v>529</v>
      </c>
      <c r="B228" s="160">
        <v>2</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1</v>
      </c>
      <c r="R228" s="136">
        <v>0</v>
      </c>
      <c r="S228" s="136">
        <v>1</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751</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530</v>
      </c>
      <c r="B230" s="160">
        <v>0</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0</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510</v>
      </c>
      <c r="B231" s="160">
        <v>24</v>
      </c>
      <c r="C231" s="136">
        <v>0</v>
      </c>
      <c r="D231" s="136">
        <v>0</v>
      </c>
      <c r="E231" s="136">
        <v>3</v>
      </c>
      <c r="F231" s="136">
        <v>0</v>
      </c>
      <c r="G231" s="136">
        <v>0</v>
      </c>
      <c r="H231" s="136">
        <v>4</v>
      </c>
      <c r="I231" s="136">
        <v>0</v>
      </c>
      <c r="J231" s="136">
        <v>0</v>
      </c>
      <c r="K231" s="136">
        <v>0</v>
      </c>
      <c r="L231" s="136">
        <v>0</v>
      </c>
      <c r="M231" s="136">
        <v>0</v>
      </c>
      <c r="N231" s="136">
        <v>0</v>
      </c>
      <c r="O231" s="136">
        <v>1</v>
      </c>
      <c r="P231" s="136">
        <v>0</v>
      </c>
      <c r="Q231" s="136">
        <v>0</v>
      </c>
      <c r="R231" s="136">
        <v>0</v>
      </c>
      <c r="S231" s="136">
        <v>9</v>
      </c>
      <c r="T231" s="136">
        <v>0</v>
      </c>
      <c r="U231" s="136">
        <v>0</v>
      </c>
      <c r="V231" s="136">
        <v>0</v>
      </c>
      <c r="W231" s="136">
        <v>0</v>
      </c>
      <c r="X231" s="136">
        <v>0</v>
      </c>
      <c r="Y231" s="136">
        <v>0</v>
      </c>
      <c r="Z231" s="136">
        <v>0</v>
      </c>
      <c r="AA231" s="136">
        <v>0</v>
      </c>
      <c r="AB231" s="136">
        <v>0</v>
      </c>
      <c r="AC231" s="136">
        <v>2</v>
      </c>
      <c r="AD231" s="136">
        <v>0</v>
      </c>
      <c r="AE231" s="136">
        <v>0</v>
      </c>
      <c r="AF231" s="136">
        <v>0</v>
      </c>
      <c r="AG231" s="136">
        <v>4</v>
      </c>
      <c r="AH231" s="136">
        <v>0</v>
      </c>
      <c r="AI231" s="136">
        <v>0</v>
      </c>
      <c r="AJ231" s="136">
        <v>0</v>
      </c>
      <c r="AK231" s="136">
        <v>0</v>
      </c>
      <c r="AL231" s="136">
        <v>0</v>
      </c>
      <c r="AM231" s="136">
        <v>0</v>
      </c>
      <c r="AN231" s="136">
        <v>0</v>
      </c>
      <c r="AO231" s="136">
        <v>1</v>
      </c>
      <c r="AP231" s="136">
        <v>0</v>
      </c>
    </row>
    <row r="232" spans="1:42" ht="15.6" x14ac:dyDescent="0.3">
      <c r="A232" s="161" t="s">
        <v>523</v>
      </c>
      <c r="B232" s="160">
        <v>13</v>
      </c>
      <c r="C232" s="136">
        <v>0</v>
      </c>
      <c r="D232" s="136">
        <v>0</v>
      </c>
      <c r="E232" s="136">
        <v>1</v>
      </c>
      <c r="F232" s="136">
        <v>0</v>
      </c>
      <c r="G232" s="136">
        <v>0</v>
      </c>
      <c r="H232" s="136">
        <v>3</v>
      </c>
      <c r="I232" s="136">
        <v>0</v>
      </c>
      <c r="J232" s="136">
        <v>0</v>
      </c>
      <c r="K232" s="136">
        <v>0</v>
      </c>
      <c r="L232" s="136">
        <v>0</v>
      </c>
      <c r="M232" s="136">
        <v>0</v>
      </c>
      <c r="N232" s="136">
        <v>0</v>
      </c>
      <c r="O232" s="136">
        <v>0</v>
      </c>
      <c r="P232" s="136">
        <v>0</v>
      </c>
      <c r="Q232" s="136">
        <v>0</v>
      </c>
      <c r="R232" s="136">
        <v>0</v>
      </c>
      <c r="S232" s="136">
        <v>3</v>
      </c>
      <c r="T232" s="136">
        <v>0</v>
      </c>
      <c r="U232" s="136">
        <v>0</v>
      </c>
      <c r="V232" s="136">
        <v>0</v>
      </c>
      <c r="W232" s="136">
        <v>0</v>
      </c>
      <c r="X232" s="136">
        <v>0</v>
      </c>
      <c r="Y232" s="136">
        <v>0</v>
      </c>
      <c r="Z232" s="136">
        <v>0</v>
      </c>
      <c r="AA232" s="136">
        <v>0</v>
      </c>
      <c r="AB232" s="136">
        <v>0</v>
      </c>
      <c r="AC232" s="136">
        <v>1</v>
      </c>
      <c r="AD232" s="136">
        <v>0</v>
      </c>
      <c r="AE232" s="136">
        <v>0</v>
      </c>
      <c r="AF232" s="136">
        <v>0</v>
      </c>
      <c r="AG232" s="136">
        <v>3</v>
      </c>
      <c r="AH232" s="136">
        <v>0</v>
      </c>
      <c r="AI232" s="136">
        <v>0</v>
      </c>
      <c r="AJ232" s="136">
        <v>0</v>
      </c>
      <c r="AK232" s="136">
        <v>0</v>
      </c>
      <c r="AL232" s="136">
        <v>0</v>
      </c>
      <c r="AM232" s="136">
        <v>1</v>
      </c>
      <c r="AN232" s="136">
        <v>0</v>
      </c>
      <c r="AO232" s="136">
        <v>1</v>
      </c>
      <c r="AP232" s="136">
        <v>0</v>
      </c>
    </row>
    <row r="233" spans="1:42" ht="15.6" x14ac:dyDescent="0.3">
      <c r="A233" s="161" t="s">
        <v>752</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520</v>
      </c>
      <c r="B234" s="160">
        <v>3</v>
      </c>
      <c r="C234" s="136">
        <v>0</v>
      </c>
      <c r="D234" s="136">
        <v>0</v>
      </c>
      <c r="E234" s="136">
        <v>0</v>
      </c>
      <c r="F234" s="136">
        <v>0</v>
      </c>
      <c r="G234" s="136">
        <v>0</v>
      </c>
      <c r="H234" s="136">
        <v>0</v>
      </c>
      <c r="I234" s="136">
        <v>0</v>
      </c>
      <c r="J234" s="136">
        <v>0</v>
      </c>
      <c r="K234" s="136">
        <v>0</v>
      </c>
      <c r="L234" s="136">
        <v>0</v>
      </c>
      <c r="M234" s="136">
        <v>0</v>
      </c>
      <c r="N234" s="136">
        <v>0</v>
      </c>
      <c r="O234" s="136">
        <v>0</v>
      </c>
      <c r="P234" s="136">
        <v>1</v>
      </c>
      <c r="Q234" s="136">
        <v>0</v>
      </c>
      <c r="R234" s="136">
        <v>0</v>
      </c>
      <c r="S234" s="136">
        <v>2</v>
      </c>
      <c r="T234" s="136">
        <v>0</v>
      </c>
      <c r="U234" s="136">
        <v>0</v>
      </c>
      <c r="V234" s="136">
        <v>0</v>
      </c>
      <c r="W234" s="136">
        <v>0</v>
      </c>
      <c r="X234" s="136">
        <v>0</v>
      </c>
      <c r="Y234" s="136">
        <v>0</v>
      </c>
      <c r="Z234" s="136">
        <v>0</v>
      </c>
      <c r="AA234" s="136">
        <v>0</v>
      </c>
      <c r="AB234" s="136">
        <v>0</v>
      </c>
      <c r="AC234" s="136">
        <v>0</v>
      </c>
      <c r="AD234" s="136">
        <v>0</v>
      </c>
      <c r="AE234" s="136">
        <v>0</v>
      </c>
      <c r="AF234" s="136">
        <v>0</v>
      </c>
      <c r="AG234" s="136">
        <v>0</v>
      </c>
      <c r="AH234" s="136">
        <v>0</v>
      </c>
      <c r="AI234" s="136">
        <v>0</v>
      </c>
      <c r="AJ234" s="136">
        <v>0</v>
      </c>
      <c r="AK234" s="136">
        <v>0</v>
      </c>
      <c r="AL234" s="136">
        <v>0</v>
      </c>
      <c r="AM234" s="136">
        <v>0</v>
      </c>
      <c r="AN234" s="136">
        <v>0</v>
      </c>
      <c r="AO234" s="136">
        <v>0</v>
      </c>
      <c r="AP234" s="136">
        <v>0</v>
      </c>
    </row>
    <row r="235" spans="1:42" ht="15.6" x14ac:dyDescent="0.3">
      <c r="A235" s="161" t="s">
        <v>621</v>
      </c>
      <c r="B235" s="160">
        <v>0</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0</v>
      </c>
    </row>
    <row r="236" spans="1:42" ht="15.6" x14ac:dyDescent="0.3">
      <c r="A236" s="161" t="s">
        <v>501</v>
      </c>
      <c r="B236" s="160">
        <v>17</v>
      </c>
      <c r="C236" s="136">
        <v>0</v>
      </c>
      <c r="D236" s="136">
        <v>0</v>
      </c>
      <c r="E236" s="136">
        <v>0</v>
      </c>
      <c r="F236" s="136">
        <v>0</v>
      </c>
      <c r="G236" s="136">
        <v>0</v>
      </c>
      <c r="H236" s="136">
        <v>0</v>
      </c>
      <c r="I236" s="136">
        <v>0</v>
      </c>
      <c r="J236" s="136">
        <v>0</v>
      </c>
      <c r="K236" s="136">
        <v>0</v>
      </c>
      <c r="L236" s="136">
        <v>0</v>
      </c>
      <c r="M236" s="136">
        <v>0</v>
      </c>
      <c r="N236" s="136">
        <v>0</v>
      </c>
      <c r="O236" s="136">
        <v>0</v>
      </c>
      <c r="P236" s="136">
        <v>0</v>
      </c>
      <c r="Q236" s="136">
        <v>0</v>
      </c>
      <c r="R236" s="136">
        <v>0</v>
      </c>
      <c r="S236" s="136">
        <v>6</v>
      </c>
      <c r="T236" s="136">
        <v>2</v>
      </c>
      <c r="U236" s="136">
        <v>0</v>
      </c>
      <c r="V236" s="136">
        <v>0</v>
      </c>
      <c r="W236" s="136">
        <v>0</v>
      </c>
      <c r="X236" s="136">
        <v>0</v>
      </c>
      <c r="Y236" s="136">
        <v>0</v>
      </c>
      <c r="Z236" s="136">
        <v>0</v>
      </c>
      <c r="AA236" s="136">
        <v>0</v>
      </c>
      <c r="AB236" s="136">
        <v>0</v>
      </c>
      <c r="AC236" s="136">
        <v>4</v>
      </c>
      <c r="AD236" s="136">
        <v>0</v>
      </c>
      <c r="AE236" s="136">
        <v>0</v>
      </c>
      <c r="AF236" s="136">
        <v>0</v>
      </c>
      <c r="AG236" s="136">
        <v>2</v>
      </c>
      <c r="AH236" s="136">
        <v>1</v>
      </c>
      <c r="AI236" s="136">
        <v>0</v>
      </c>
      <c r="AJ236" s="136">
        <v>1</v>
      </c>
      <c r="AK236" s="136">
        <v>0</v>
      </c>
      <c r="AL236" s="136">
        <v>0</v>
      </c>
      <c r="AM236" s="136">
        <v>0</v>
      </c>
      <c r="AN236" s="136">
        <v>0</v>
      </c>
      <c r="AO236" s="136">
        <v>0</v>
      </c>
      <c r="AP236" s="136">
        <v>1</v>
      </c>
    </row>
    <row r="237" spans="1:42" ht="15.6" x14ac:dyDescent="0.3">
      <c r="A237" s="161" t="s">
        <v>593</v>
      </c>
      <c r="B237" s="160">
        <v>2</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2</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826</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753</v>
      </c>
      <c r="B239" s="160">
        <v>10</v>
      </c>
      <c r="C239" s="136">
        <v>0</v>
      </c>
      <c r="D239" s="136">
        <v>0</v>
      </c>
      <c r="E239" s="136">
        <v>0</v>
      </c>
      <c r="F239" s="136">
        <v>0</v>
      </c>
      <c r="G239" s="136">
        <v>0</v>
      </c>
      <c r="H239" s="136">
        <v>3</v>
      </c>
      <c r="I239" s="136">
        <v>0</v>
      </c>
      <c r="J239" s="136">
        <v>0</v>
      </c>
      <c r="K239" s="136">
        <v>0</v>
      </c>
      <c r="L239" s="136">
        <v>0</v>
      </c>
      <c r="M239" s="136">
        <v>1</v>
      </c>
      <c r="N239" s="136">
        <v>0</v>
      </c>
      <c r="O239" s="136">
        <v>0</v>
      </c>
      <c r="P239" s="136">
        <v>0</v>
      </c>
      <c r="Q239" s="136">
        <v>0</v>
      </c>
      <c r="R239" s="136">
        <v>0</v>
      </c>
      <c r="S239" s="136">
        <v>2</v>
      </c>
      <c r="T239" s="136">
        <v>0</v>
      </c>
      <c r="U239" s="136">
        <v>0</v>
      </c>
      <c r="V239" s="136">
        <v>0</v>
      </c>
      <c r="W239" s="136">
        <v>0</v>
      </c>
      <c r="X239" s="136">
        <v>0</v>
      </c>
      <c r="Y239" s="136">
        <v>0</v>
      </c>
      <c r="Z239" s="136">
        <v>0</v>
      </c>
      <c r="AA239" s="136">
        <v>0</v>
      </c>
      <c r="AB239" s="136">
        <v>0</v>
      </c>
      <c r="AC239" s="136">
        <v>3</v>
      </c>
      <c r="AD239" s="136">
        <v>0</v>
      </c>
      <c r="AE239" s="136">
        <v>0</v>
      </c>
      <c r="AF239" s="136">
        <v>0</v>
      </c>
      <c r="AG239" s="136">
        <v>1</v>
      </c>
      <c r="AH239" s="136">
        <v>0</v>
      </c>
      <c r="AI239" s="136">
        <v>0</v>
      </c>
      <c r="AJ239" s="136">
        <v>0</v>
      </c>
      <c r="AK239" s="136">
        <v>0</v>
      </c>
      <c r="AL239" s="136">
        <v>0</v>
      </c>
      <c r="AM239" s="136">
        <v>0</v>
      </c>
      <c r="AN239" s="136">
        <v>0</v>
      </c>
      <c r="AO239" s="136">
        <v>0</v>
      </c>
      <c r="AP239" s="136">
        <v>0</v>
      </c>
    </row>
    <row r="240" spans="1:42" ht="15.6" x14ac:dyDescent="0.3">
      <c r="A240" s="161" t="s">
        <v>754</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495</v>
      </c>
      <c r="B241" s="160">
        <v>37</v>
      </c>
      <c r="C241" s="136">
        <v>0</v>
      </c>
      <c r="D241" s="136">
        <v>0</v>
      </c>
      <c r="E241" s="136">
        <v>0</v>
      </c>
      <c r="F241" s="136">
        <v>0</v>
      </c>
      <c r="G241" s="136">
        <v>0</v>
      </c>
      <c r="H241" s="136">
        <v>0</v>
      </c>
      <c r="I241" s="136">
        <v>0</v>
      </c>
      <c r="J241" s="136">
        <v>0</v>
      </c>
      <c r="K241" s="136">
        <v>0</v>
      </c>
      <c r="L241" s="136">
        <v>0</v>
      </c>
      <c r="M241" s="136">
        <v>0</v>
      </c>
      <c r="N241" s="136">
        <v>0</v>
      </c>
      <c r="O241" s="136">
        <v>1</v>
      </c>
      <c r="P241" s="136">
        <v>1</v>
      </c>
      <c r="Q241" s="136">
        <v>0</v>
      </c>
      <c r="R241" s="136">
        <v>0</v>
      </c>
      <c r="S241" s="136">
        <v>28</v>
      </c>
      <c r="T241" s="136">
        <v>0</v>
      </c>
      <c r="U241" s="136">
        <v>0</v>
      </c>
      <c r="V241" s="136">
        <v>0</v>
      </c>
      <c r="W241" s="136">
        <v>0</v>
      </c>
      <c r="X241" s="136">
        <v>0</v>
      </c>
      <c r="Y241" s="136">
        <v>0</v>
      </c>
      <c r="Z241" s="136">
        <v>0</v>
      </c>
      <c r="AA241" s="136">
        <v>0</v>
      </c>
      <c r="AB241" s="136">
        <v>0</v>
      </c>
      <c r="AC241" s="136">
        <v>4</v>
      </c>
      <c r="AD241" s="136">
        <v>0</v>
      </c>
      <c r="AE241" s="136">
        <v>0</v>
      </c>
      <c r="AF241" s="136">
        <v>0</v>
      </c>
      <c r="AG241" s="136">
        <v>2</v>
      </c>
      <c r="AH241" s="136">
        <v>0</v>
      </c>
      <c r="AI241" s="136">
        <v>0</v>
      </c>
      <c r="AJ241" s="136">
        <v>0</v>
      </c>
      <c r="AK241" s="136">
        <v>0</v>
      </c>
      <c r="AL241" s="136">
        <v>0</v>
      </c>
      <c r="AM241" s="136">
        <v>0</v>
      </c>
      <c r="AN241" s="136">
        <v>0</v>
      </c>
      <c r="AO241" s="136">
        <v>0</v>
      </c>
      <c r="AP241" s="136">
        <v>1</v>
      </c>
    </row>
    <row r="242" spans="1:42" ht="15.6" x14ac:dyDescent="0.3">
      <c r="A242" s="161" t="s">
        <v>755</v>
      </c>
      <c r="B242" s="160">
        <v>91</v>
      </c>
      <c r="C242" s="136">
        <v>0</v>
      </c>
      <c r="D242" s="136">
        <v>0</v>
      </c>
      <c r="E242" s="136">
        <v>0</v>
      </c>
      <c r="F242" s="136">
        <v>0</v>
      </c>
      <c r="G242" s="136">
        <v>0</v>
      </c>
      <c r="H242" s="136">
        <v>16</v>
      </c>
      <c r="I242" s="136">
        <v>0</v>
      </c>
      <c r="J242" s="136">
        <v>1</v>
      </c>
      <c r="K242" s="136">
        <v>0</v>
      </c>
      <c r="L242" s="136">
        <v>0</v>
      </c>
      <c r="M242" s="136">
        <v>0</v>
      </c>
      <c r="N242" s="136">
        <v>0</v>
      </c>
      <c r="O242" s="136">
        <v>0</v>
      </c>
      <c r="P242" s="136">
        <v>0</v>
      </c>
      <c r="Q242" s="136">
        <v>0</v>
      </c>
      <c r="R242" s="136">
        <v>0</v>
      </c>
      <c r="S242" s="136">
        <v>37</v>
      </c>
      <c r="T242" s="136">
        <v>0</v>
      </c>
      <c r="U242" s="136">
        <v>0</v>
      </c>
      <c r="V242" s="136">
        <v>0</v>
      </c>
      <c r="W242" s="136">
        <v>0</v>
      </c>
      <c r="X242" s="136">
        <v>0</v>
      </c>
      <c r="Y242" s="136">
        <v>0</v>
      </c>
      <c r="Z242" s="136">
        <v>0</v>
      </c>
      <c r="AA242" s="136">
        <v>0</v>
      </c>
      <c r="AB242" s="136">
        <v>0</v>
      </c>
      <c r="AC242" s="136">
        <v>12</v>
      </c>
      <c r="AD242" s="136">
        <v>0</v>
      </c>
      <c r="AE242" s="136">
        <v>0</v>
      </c>
      <c r="AF242" s="136">
        <v>0</v>
      </c>
      <c r="AG242" s="136">
        <v>13</v>
      </c>
      <c r="AH242" s="136">
        <v>3</v>
      </c>
      <c r="AI242" s="136">
        <v>0</v>
      </c>
      <c r="AJ242" s="136">
        <v>1</v>
      </c>
      <c r="AK242" s="136">
        <v>0</v>
      </c>
      <c r="AL242" s="136">
        <v>0</v>
      </c>
      <c r="AM242" s="136">
        <v>3</v>
      </c>
      <c r="AN242" s="136">
        <v>0</v>
      </c>
      <c r="AO242" s="136">
        <v>0</v>
      </c>
      <c r="AP242" s="136">
        <v>5</v>
      </c>
    </row>
    <row r="243" spans="1:42" ht="15.6" x14ac:dyDescent="0.3">
      <c r="A243" s="161" t="s">
        <v>563</v>
      </c>
      <c r="B243" s="160">
        <v>1</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1</v>
      </c>
      <c r="AH243" s="136">
        <v>0</v>
      </c>
      <c r="AI243" s="136">
        <v>0</v>
      </c>
      <c r="AJ243" s="136">
        <v>0</v>
      </c>
      <c r="AK243" s="136">
        <v>0</v>
      </c>
      <c r="AL243" s="136">
        <v>0</v>
      </c>
      <c r="AM243" s="136">
        <v>0</v>
      </c>
      <c r="AN243" s="136">
        <v>0</v>
      </c>
      <c r="AO243" s="136">
        <v>0</v>
      </c>
      <c r="AP243" s="136">
        <v>0</v>
      </c>
    </row>
    <row r="244" spans="1:42" ht="15.6" x14ac:dyDescent="0.3">
      <c r="A244" s="161" t="s">
        <v>756</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757</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758</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511</v>
      </c>
      <c r="B247" s="160">
        <v>1</v>
      </c>
      <c r="C247" s="136">
        <v>0</v>
      </c>
      <c r="D247" s="136">
        <v>0</v>
      </c>
      <c r="E247" s="136">
        <v>0</v>
      </c>
      <c r="F247" s="136">
        <v>0</v>
      </c>
      <c r="G247" s="136">
        <v>0</v>
      </c>
      <c r="H247" s="136">
        <v>1</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0</v>
      </c>
      <c r="AH247" s="136">
        <v>0</v>
      </c>
      <c r="AI247" s="136">
        <v>0</v>
      </c>
      <c r="AJ247" s="136">
        <v>0</v>
      </c>
      <c r="AK247" s="136">
        <v>0</v>
      </c>
      <c r="AL247" s="136">
        <v>0</v>
      </c>
      <c r="AM247" s="136">
        <v>0</v>
      </c>
      <c r="AN247" s="136">
        <v>0</v>
      </c>
      <c r="AO247" s="136">
        <v>0</v>
      </c>
      <c r="AP247" s="136">
        <v>0</v>
      </c>
    </row>
    <row r="248" spans="1:42" ht="15.6" x14ac:dyDescent="0.3">
      <c r="A248" s="161" t="s">
        <v>759</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568</v>
      </c>
      <c r="B249" s="160">
        <v>3</v>
      </c>
      <c r="C249" s="136">
        <v>0</v>
      </c>
      <c r="D249" s="136">
        <v>0</v>
      </c>
      <c r="E249" s="136">
        <v>0</v>
      </c>
      <c r="F249" s="136">
        <v>0</v>
      </c>
      <c r="G249" s="136">
        <v>0</v>
      </c>
      <c r="H249" s="136">
        <v>1</v>
      </c>
      <c r="I249" s="136">
        <v>0</v>
      </c>
      <c r="J249" s="136">
        <v>0</v>
      </c>
      <c r="K249" s="136">
        <v>0</v>
      </c>
      <c r="L249" s="136">
        <v>0</v>
      </c>
      <c r="M249" s="136">
        <v>0</v>
      </c>
      <c r="N249" s="136">
        <v>0</v>
      </c>
      <c r="O249" s="136">
        <v>0</v>
      </c>
      <c r="P249" s="136">
        <v>0</v>
      </c>
      <c r="Q249" s="136">
        <v>0</v>
      </c>
      <c r="R249" s="136">
        <v>0</v>
      </c>
      <c r="S249" s="136">
        <v>2</v>
      </c>
      <c r="T249" s="136">
        <v>0</v>
      </c>
      <c r="U249" s="136">
        <v>0</v>
      </c>
      <c r="V249" s="136">
        <v>0</v>
      </c>
      <c r="W249" s="136">
        <v>0</v>
      </c>
      <c r="X249" s="136">
        <v>0</v>
      </c>
      <c r="Y249" s="136">
        <v>0</v>
      </c>
      <c r="Z249" s="136">
        <v>0</v>
      </c>
      <c r="AA249" s="136">
        <v>0</v>
      </c>
      <c r="AB249" s="136">
        <v>0</v>
      </c>
      <c r="AC249" s="136">
        <v>0</v>
      </c>
      <c r="AD249" s="136">
        <v>0</v>
      </c>
      <c r="AE249" s="136">
        <v>0</v>
      </c>
      <c r="AF249" s="136">
        <v>0</v>
      </c>
      <c r="AG249" s="136">
        <v>0</v>
      </c>
      <c r="AH249" s="136">
        <v>0</v>
      </c>
      <c r="AI249" s="136">
        <v>0</v>
      </c>
      <c r="AJ249" s="136">
        <v>0</v>
      </c>
      <c r="AK249" s="136">
        <v>0</v>
      </c>
      <c r="AL249" s="136">
        <v>0</v>
      </c>
      <c r="AM249" s="136">
        <v>0</v>
      </c>
      <c r="AN249" s="136">
        <v>0</v>
      </c>
      <c r="AO249" s="136">
        <v>0</v>
      </c>
      <c r="AP249" s="136">
        <v>0</v>
      </c>
    </row>
    <row r="250" spans="1:42" ht="15.6" x14ac:dyDescent="0.3">
      <c r="A250" s="161" t="s">
        <v>760</v>
      </c>
      <c r="B250" s="160">
        <v>13</v>
      </c>
      <c r="C250" s="136">
        <v>0</v>
      </c>
      <c r="D250" s="136">
        <v>0</v>
      </c>
      <c r="E250" s="136">
        <v>0</v>
      </c>
      <c r="F250" s="136">
        <v>0</v>
      </c>
      <c r="G250" s="136">
        <v>0</v>
      </c>
      <c r="H250" s="136">
        <v>0</v>
      </c>
      <c r="I250" s="136">
        <v>0</v>
      </c>
      <c r="J250" s="136">
        <v>0</v>
      </c>
      <c r="K250" s="136">
        <v>0</v>
      </c>
      <c r="L250" s="136">
        <v>0</v>
      </c>
      <c r="M250" s="136">
        <v>0</v>
      </c>
      <c r="N250" s="136">
        <v>0</v>
      </c>
      <c r="O250" s="136">
        <v>0</v>
      </c>
      <c r="P250" s="136">
        <v>7</v>
      </c>
      <c r="Q250" s="136">
        <v>0</v>
      </c>
      <c r="R250" s="136">
        <v>0</v>
      </c>
      <c r="S250" s="136">
        <v>0</v>
      </c>
      <c r="T250" s="136">
        <v>0</v>
      </c>
      <c r="U250" s="136">
        <v>0</v>
      </c>
      <c r="V250" s="136">
        <v>0</v>
      </c>
      <c r="W250" s="136">
        <v>0</v>
      </c>
      <c r="X250" s="136">
        <v>0</v>
      </c>
      <c r="Y250" s="136">
        <v>0</v>
      </c>
      <c r="Z250" s="136">
        <v>0</v>
      </c>
      <c r="AA250" s="136">
        <v>0</v>
      </c>
      <c r="AB250" s="136">
        <v>0</v>
      </c>
      <c r="AC250" s="136">
        <v>0</v>
      </c>
      <c r="AD250" s="136">
        <v>0</v>
      </c>
      <c r="AE250" s="136">
        <v>0</v>
      </c>
      <c r="AF250" s="136">
        <v>0</v>
      </c>
      <c r="AG250" s="136">
        <v>4</v>
      </c>
      <c r="AH250" s="136">
        <v>0</v>
      </c>
      <c r="AI250" s="136">
        <v>0</v>
      </c>
      <c r="AJ250" s="136">
        <v>0</v>
      </c>
      <c r="AK250" s="136">
        <v>0</v>
      </c>
      <c r="AL250" s="136">
        <v>0</v>
      </c>
      <c r="AM250" s="136">
        <v>0</v>
      </c>
      <c r="AN250" s="136">
        <v>0</v>
      </c>
      <c r="AO250" s="136">
        <v>1</v>
      </c>
      <c r="AP250" s="136">
        <v>1</v>
      </c>
    </row>
    <row r="251" spans="1:42" ht="15.6" x14ac:dyDescent="0.3">
      <c r="A251" s="161" t="s">
        <v>761</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566</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596</v>
      </c>
      <c r="B253" s="160">
        <v>4</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4</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762</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763</v>
      </c>
      <c r="B255" s="160">
        <v>0</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764</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765</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766</v>
      </c>
      <c r="B258" s="160">
        <v>7</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7</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0</v>
      </c>
      <c r="AO258" s="136">
        <v>0</v>
      </c>
      <c r="AP258" s="136">
        <v>0</v>
      </c>
    </row>
    <row r="259" spans="1:42" ht="15.6" x14ac:dyDescent="0.3">
      <c r="A259" s="161" t="s">
        <v>564</v>
      </c>
      <c r="B259" s="160">
        <v>3</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1</v>
      </c>
      <c r="T259" s="136">
        <v>1</v>
      </c>
      <c r="U259" s="136">
        <v>0</v>
      </c>
      <c r="V259" s="136">
        <v>0</v>
      </c>
      <c r="W259" s="136">
        <v>0</v>
      </c>
      <c r="X259" s="136">
        <v>0</v>
      </c>
      <c r="Y259" s="136">
        <v>0</v>
      </c>
      <c r="Z259" s="136">
        <v>0</v>
      </c>
      <c r="AA259" s="136">
        <v>0</v>
      </c>
      <c r="AB259" s="136">
        <v>0</v>
      </c>
      <c r="AC259" s="136">
        <v>0</v>
      </c>
      <c r="AD259" s="136">
        <v>0</v>
      </c>
      <c r="AE259" s="136">
        <v>0</v>
      </c>
      <c r="AF259" s="136">
        <v>0</v>
      </c>
      <c r="AG259" s="136">
        <v>1</v>
      </c>
      <c r="AH259" s="136">
        <v>0</v>
      </c>
      <c r="AI259" s="136">
        <v>0</v>
      </c>
      <c r="AJ259" s="136">
        <v>0</v>
      </c>
      <c r="AK259" s="136">
        <v>0</v>
      </c>
      <c r="AL259" s="136">
        <v>0</v>
      </c>
      <c r="AM259" s="136">
        <v>0</v>
      </c>
      <c r="AN259" s="136">
        <v>0</v>
      </c>
      <c r="AO259" s="136">
        <v>0</v>
      </c>
      <c r="AP259" s="136">
        <v>0</v>
      </c>
    </row>
    <row r="260" spans="1:42" ht="15.6" x14ac:dyDescent="0.3">
      <c r="A260" s="161" t="s">
        <v>767</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768</v>
      </c>
      <c r="B261" s="160">
        <v>94</v>
      </c>
      <c r="C261" s="136">
        <v>0</v>
      </c>
      <c r="D261" s="136">
        <v>0</v>
      </c>
      <c r="E261" s="136">
        <v>1</v>
      </c>
      <c r="F261" s="136">
        <v>0</v>
      </c>
      <c r="G261" s="136">
        <v>0</v>
      </c>
      <c r="H261" s="136">
        <v>0</v>
      </c>
      <c r="I261" s="136">
        <v>0</v>
      </c>
      <c r="J261" s="136">
        <v>0</v>
      </c>
      <c r="K261" s="136">
        <v>0</v>
      </c>
      <c r="L261" s="136">
        <v>0</v>
      </c>
      <c r="M261" s="136">
        <v>0</v>
      </c>
      <c r="N261" s="136">
        <v>0</v>
      </c>
      <c r="O261" s="136">
        <v>1</v>
      </c>
      <c r="P261" s="136">
        <v>0</v>
      </c>
      <c r="Q261" s="136">
        <v>0</v>
      </c>
      <c r="R261" s="136">
        <v>0</v>
      </c>
      <c r="S261" s="136">
        <v>67</v>
      </c>
      <c r="T261" s="136">
        <v>1</v>
      </c>
      <c r="U261" s="136">
        <v>0</v>
      </c>
      <c r="V261" s="136">
        <v>0</v>
      </c>
      <c r="W261" s="136">
        <v>0</v>
      </c>
      <c r="X261" s="136">
        <v>0</v>
      </c>
      <c r="Y261" s="136">
        <v>0</v>
      </c>
      <c r="Z261" s="136">
        <v>0</v>
      </c>
      <c r="AA261" s="136">
        <v>0</v>
      </c>
      <c r="AB261" s="136">
        <v>0</v>
      </c>
      <c r="AC261" s="136">
        <v>8</v>
      </c>
      <c r="AD261" s="136">
        <v>0</v>
      </c>
      <c r="AE261" s="136">
        <v>0</v>
      </c>
      <c r="AF261" s="136">
        <v>2</v>
      </c>
      <c r="AG261" s="136">
        <v>8</v>
      </c>
      <c r="AH261" s="136">
        <v>0</v>
      </c>
      <c r="AI261" s="136">
        <v>0</v>
      </c>
      <c r="AJ261" s="136">
        <v>0</v>
      </c>
      <c r="AK261" s="136">
        <v>0</v>
      </c>
      <c r="AL261" s="136">
        <v>0</v>
      </c>
      <c r="AM261" s="136">
        <v>1</v>
      </c>
      <c r="AN261" s="136">
        <v>1</v>
      </c>
      <c r="AO261" s="136">
        <v>0</v>
      </c>
      <c r="AP261" s="136">
        <v>4</v>
      </c>
    </row>
    <row r="262" spans="1:42" ht="15.6" x14ac:dyDescent="0.3">
      <c r="A262" s="161" t="s">
        <v>769</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521</v>
      </c>
      <c r="B263" s="160">
        <v>2</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2</v>
      </c>
      <c r="T263" s="136">
        <v>0</v>
      </c>
      <c r="U263" s="136">
        <v>0</v>
      </c>
      <c r="V263" s="136">
        <v>0</v>
      </c>
      <c r="W263" s="136">
        <v>0</v>
      </c>
      <c r="X263" s="136">
        <v>0</v>
      </c>
      <c r="Y263" s="136">
        <v>0</v>
      </c>
      <c r="Z263" s="136">
        <v>0</v>
      </c>
      <c r="AA263" s="136">
        <v>0</v>
      </c>
      <c r="AB263" s="136">
        <v>0</v>
      </c>
      <c r="AC263" s="136">
        <v>0</v>
      </c>
      <c r="AD263" s="136">
        <v>0</v>
      </c>
      <c r="AE263" s="136">
        <v>0</v>
      </c>
      <c r="AF263" s="136">
        <v>0</v>
      </c>
      <c r="AG263" s="136">
        <v>0</v>
      </c>
      <c r="AH263" s="136">
        <v>0</v>
      </c>
      <c r="AI263" s="136">
        <v>0</v>
      </c>
      <c r="AJ263" s="136">
        <v>0</v>
      </c>
      <c r="AK263" s="136">
        <v>0</v>
      </c>
      <c r="AL263" s="136">
        <v>0</v>
      </c>
      <c r="AM263" s="136">
        <v>0</v>
      </c>
      <c r="AN263" s="136">
        <v>0</v>
      </c>
      <c r="AO263" s="136">
        <v>0</v>
      </c>
      <c r="AP263" s="136">
        <v>0</v>
      </c>
    </row>
    <row r="264" spans="1:42" ht="15.6" x14ac:dyDescent="0.3">
      <c r="A264" s="161" t="s">
        <v>770</v>
      </c>
      <c r="B264" s="160">
        <v>4</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1</v>
      </c>
      <c r="T264" s="136">
        <v>0</v>
      </c>
      <c r="U264" s="136">
        <v>0</v>
      </c>
      <c r="V264" s="136">
        <v>0</v>
      </c>
      <c r="W264" s="136">
        <v>0</v>
      </c>
      <c r="X264" s="136">
        <v>0</v>
      </c>
      <c r="Y264" s="136">
        <v>0</v>
      </c>
      <c r="Z264" s="136">
        <v>0</v>
      </c>
      <c r="AA264" s="136">
        <v>0</v>
      </c>
      <c r="AB264" s="136">
        <v>0</v>
      </c>
      <c r="AC264" s="136">
        <v>0</v>
      </c>
      <c r="AD264" s="136">
        <v>0</v>
      </c>
      <c r="AE264" s="136">
        <v>0</v>
      </c>
      <c r="AF264" s="136">
        <v>0</v>
      </c>
      <c r="AG264" s="136">
        <v>3</v>
      </c>
      <c r="AH264" s="136">
        <v>0</v>
      </c>
      <c r="AI264" s="136">
        <v>0</v>
      </c>
      <c r="AJ264" s="136">
        <v>0</v>
      </c>
      <c r="AK264" s="136">
        <v>0</v>
      </c>
      <c r="AL264" s="136">
        <v>0</v>
      </c>
      <c r="AM264" s="136">
        <v>0</v>
      </c>
      <c r="AN264" s="136">
        <v>0</v>
      </c>
      <c r="AO264" s="136">
        <v>0</v>
      </c>
      <c r="AP264" s="136">
        <v>0</v>
      </c>
    </row>
    <row r="265" spans="1:42" ht="15.6" x14ac:dyDescent="0.3">
      <c r="A265" s="161" t="s">
        <v>771</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772</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773</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774</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775</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776</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570</v>
      </c>
      <c r="B271" s="160">
        <v>0</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0</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0</v>
      </c>
      <c r="AI271" s="136">
        <v>0</v>
      </c>
      <c r="AJ271" s="136">
        <v>0</v>
      </c>
      <c r="AK271" s="136">
        <v>0</v>
      </c>
      <c r="AL271" s="136">
        <v>0</v>
      </c>
      <c r="AM271" s="136">
        <v>0</v>
      </c>
      <c r="AN271" s="136">
        <v>0</v>
      </c>
      <c r="AO271" s="136">
        <v>0</v>
      </c>
      <c r="AP271" s="136">
        <v>0</v>
      </c>
    </row>
    <row r="272" spans="1:42" ht="15.6" x14ac:dyDescent="0.3">
      <c r="A272" s="161" t="s">
        <v>777</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778</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507</v>
      </c>
      <c r="B274" s="160">
        <v>2</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2</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522</v>
      </c>
      <c r="B275" s="160">
        <v>1</v>
      </c>
      <c r="C275" s="136">
        <v>0</v>
      </c>
      <c r="D275" s="136">
        <v>0</v>
      </c>
      <c r="E275" s="136">
        <v>0</v>
      </c>
      <c r="F275" s="136">
        <v>0</v>
      </c>
      <c r="G275" s="136">
        <v>1</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779</v>
      </c>
      <c r="B276" s="160">
        <v>1</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1</v>
      </c>
      <c r="AH276" s="136">
        <v>0</v>
      </c>
      <c r="AI276" s="136">
        <v>0</v>
      </c>
      <c r="AJ276" s="136">
        <v>0</v>
      </c>
      <c r="AK276" s="136">
        <v>0</v>
      </c>
      <c r="AL276" s="136">
        <v>0</v>
      </c>
      <c r="AM276" s="136">
        <v>0</v>
      </c>
      <c r="AN276" s="136">
        <v>0</v>
      </c>
      <c r="AO276" s="136">
        <v>0</v>
      </c>
      <c r="AP276" s="136">
        <v>0</v>
      </c>
    </row>
    <row r="277" spans="1:42" ht="15.6" x14ac:dyDescent="0.3">
      <c r="A277" s="161" t="s">
        <v>505</v>
      </c>
      <c r="B277" s="160">
        <v>52</v>
      </c>
      <c r="C277" s="136">
        <v>0</v>
      </c>
      <c r="D277" s="136">
        <v>0</v>
      </c>
      <c r="E277" s="136">
        <v>0</v>
      </c>
      <c r="F277" s="136">
        <v>0</v>
      </c>
      <c r="G277" s="136">
        <v>0</v>
      </c>
      <c r="H277" s="136">
        <v>3</v>
      </c>
      <c r="I277" s="136">
        <v>0</v>
      </c>
      <c r="J277" s="136">
        <v>0</v>
      </c>
      <c r="K277" s="136">
        <v>0</v>
      </c>
      <c r="L277" s="136">
        <v>0</v>
      </c>
      <c r="M277" s="136">
        <v>0</v>
      </c>
      <c r="N277" s="136">
        <v>0</v>
      </c>
      <c r="O277" s="136">
        <v>0</v>
      </c>
      <c r="P277" s="136">
        <v>0</v>
      </c>
      <c r="Q277" s="136">
        <v>0</v>
      </c>
      <c r="R277" s="136">
        <v>0</v>
      </c>
      <c r="S277" s="136">
        <v>47</v>
      </c>
      <c r="T277" s="136">
        <v>0</v>
      </c>
      <c r="U277" s="136">
        <v>0</v>
      </c>
      <c r="V277" s="136">
        <v>0</v>
      </c>
      <c r="W277" s="136">
        <v>0</v>
      </c>
      <c r="X277" s="136">
        <v>0</v>
      </c>
      <c r="Y277" s="136">
        <v>0</v>
      </c>
      <c r="Z277" s="136">
        <v>0</v>
      </c>
      <c r="AA277" s="136">
        <v>0</v>
      </c>
      <c r="AB277" s="136">
        <v>0</v>
      </c>
      <c r="AC277" s="136">
        <v>1</v>
      </c>
      <c r="AD277" s="136">
        <v>0</v>
      </c>
      <c r="AE277" s="136">
        <v>0</v>
      </c>
      <c r="AF277" s="136">
        <v>0</v>
      </c>
      <c r="AG277" s="136">
        <v>0</v>
      </c>
      <c r="AH277" s="136">
        <v>0</v>
      </c>
      <c r="AI277" s="136">
        <v>0</v>
      </c>
      <c r="AJ277" s="136">
        <v>1</v>
      </c>
      <c r="AK277" s="136">
        <v>0</v>
      </c>
      <c r="AL277" s="136">
        <v>0</v>
      </c>
      <c r="AM277" s="136">
        <v>0</v>
      </c>
      <c r="AN277" s="136">
        <v>0</v>
      </c>
      <c r="AO277" s="136">
        <v>0</v>
      </c>
      <c r="AP277" s="136">
        <v>0</v>
      </c>
    </row>
    <row r="278" spans="1:42" ht="15.6" x14ac:dyDescent="0.3">
      <c r="A278" s="161" t="s">
        <v>780</v>
      </c>
      <c r="B278" s="160">
        <v>4</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4</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573</v>
      </c>
      <c r="B279" s="160">
        <v>3</v>
      </c>
      <c r="C279" s="136">
        <v>0</v>
      </c>
      <c r="D279" s="136">
        <v>0</v>
      </c>
      <c r="E279" s="136">
        <v>0</v>
      </c>
      <c r="F279" s="136">
        <v>0</v>
      </c>
      <c r="G279" s="136">
        <v>0</v>
      </c>
      <c r="H279" s="136">
        <v>0</v>
      </c>
      <c r="I279" s="136">
        <v>0</v>
      </c>
      <c r="J279" s="136">
        <v>0</v>
      </c>
      <c r="K279" s="136">
        <v>0</v>
      </c>
      <c r="L279" s="136">
        <v>0</v>
      </c>
      <c r="M279" s="136">
        <v>0</v>
      </c>
      <c r="N279" s="136">
        <v>0</v>
      </c>
      <c r="O279" s="136">
        <v>0</v>
      </c>
      <c r="P279" s="136">
        <v>0</v>
      </c>
      <c r="Q279" s="136">
        <v>0</v>
      </c>
      <c r="R279" s="136">
        <v>0</v>
      </c>
      <c r="S279" s="136">
        <v>0</v>
      </c>
      <c r="T279" s="136">
        <v>0</v>
      </c>
      <c r="U279" s="136">
        <v>0</v>
      </c>
      <c r="V279" s="136">
        <v>0</v>
      </c>
      <c r="W279" s="136">
        <v>0</v>
      </c>
      <c r="X279" s="136">
        <v>0</v>
      </c>
      <c r="Y279" s="136">
        <v>0</v>
      </c>
      <c r="Z279" s="136">
        <v>0</v>
      </c>
      <c r="AA279" s="136">
        <v>0</v>
      </c>
      <c r="AB279" s="136">
        <v>0</v>
      </c>
      <c r="AC279" s="136">
        <v>0</v>
      </c>
      <c r="AD279" s="136">
        <v>0</v>
      </c>
      <c r="AE279" s="136">
        <v>0</v>
      </c>
      <c r="AF279" s="136">
        <v>0</v>
      </c>
      <c r="AG279" s="136">
        <v>0</v>
      </c>
      <c r="AH279" s="136">
        <v>1</v>
      </c>
      <c r="AI279" s="136">
        <v>0</v>
      </c>
      <c r="AJ279" s="136">
        <v>1</v>
      </c>
      <c r="AK279" s="136">
        <v>0</v>
      </c>
      <c r="AL279" s="136">
        <v>0</v>
      </c>
      <c r="AM279" s="136">
        <v>0</v>
      </c>
      <c r="AN279" s="136">
        <v>0</v>
      </c>
      <c r="AO279" s="136">
        <v>1</v>
      </c>
      <c r="AP279" s="136">
        <v>0</v>
      </c>
    </row>
    <row r="280" spans="1:42" ht="15.6" x14ac:dyDescent="0.3">
      <c r="A280" s="161" t="s">
        <v>597</v>
      </c>
      <c r="B280" s="160">
        <v>4</v>
      </c>
      <c r="C280" s="136">
        <v>0</v>
      </c>
      <c r="D280" s="136">
        <v>0</v>
      </c>
      <c r="E280" s="136">
        <v>0</v>
      </c>
      <c r="F280" s="136">
        <v>0</v>
      </c>
      <c r="G280" s="136">
        <v>0</v>
      </c>
      <c r="H280" s="136">
        <v>1</v>
      </c>
      <c r="I280" s="136">
        <v>0</v>
      </c>
      <c r="J280" s="136">
        <v>0</v>
      </c>
      <c r="K280" s="136">
        <v>0</v>
      </c>
      <c r="L280" s="136">
        <v>0</v>
      </c>
      <c r="M280" s="136">
        <v>0</v>
      </c>
      <c r="N280" s="136">
        <v>0</v>
      </c>
      <c r="O280" s="136">
        <v>0</v>
      </c>
      <c r="P280" s="136">
        <v>0</v>
      </c>
      <c r="Q280" s="136">
        <v>0</v>
      </c>
      <c r="R280" s="136">
        <v>0</v>
      </c>
      <c r="S280" s="136">
        <v>1</v>
      </c>
      <c r="T280" s="136">
        <v>1</v>
      </c>
      <c r="U280" s="136">
        <v>0</v>
      </c>
      <c r="V280" s="136">
        <v>0</v>
      </c>
      <c r="W280" s="136">
        <v>0</v>
      </c>
      <c r="X280" s="136">
        <v>0</v>
      </c>
      <c r="Y280" s="136">
        <v>0</v>
      </c>
      <c r="Z280" s="136">
        <v>0</v>
      </c>
      <c r="AA280" s="136">
        <v>0</v>
      </c>
      <c r="AB280" s="136">
        <v>0</v>
      </c>
      <c r="AC280" s="136">
        <v>0</v>
      </c>
      <c r="AD280" s="136">
        <v>0</v>
      </c>
      <c r="AE280" s="136">
        <v>0</v>
      </c>
      <c r="AF280" s="136">
        <v>0</v>
      </c>
      <c r="AG280" s="136">
        <v>0</v>
      </c>
      <c r="AH280" s="136">
        <v>0</v>
      </c>
      <c r="AI280" s="136">
        <v>0</v>
      </c>
      <c r="AJ280" s="136">
        <v>1</v>
      </c>
      <c r="AK280" s="136">
        <v>0</v>
      </c>
      <c r="AL280" s="136">
        <v>0</v>
      </c>
      <c r="AM280" s="136">
        <v>0</v>
      </c>
      <c r="AN280" s="136">
        <v>0</v>
      </c>
      <c r="AO280" s="136">
        <v>0</v>
      </c>
      <c r="AP280" s="136">
        <v>0</v>
      </c>
    </row>
    <row r="281" spans="1:42" ht="15.6" x14ac:dyDescent="0.3">
      <c r="A281" s="161" t="s">
        <v>781</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571</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782</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623</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783</v>
      </c>
      <c r="B285" s="160">
        <v>3</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1</v>
      </c>
      <c r="T285" s="136">
        <v>0</v>
      </c>
      <c r="U285" s="136">
        <v>0</v>
      </c>
      <c r="V285" s="136">
        <v>0</v>
      </c>
      <c r="W285" s="136">
        <v>0</v>
      </c>
      <c r="X285" s="136">
        <v>0</v>
      </c>
      <c r="Y285" s="136">
        <v>0</v>
      </c>
      <c r="Z285" s="136">
        <v>0</v>
      </c>
      <c r="AA285" s="136">
        <v>0</v>
      </c>
      <c r="AB285" s="136">
        <v>0</v>
      </c>
      <c r="AC285" s="136">
        <v>2</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572</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494</v>
      </c>
      <c r="B287" s="160">
        <v>10</v>
      </c>
      <c r="C287" s="136">
        <v>0</v>
      </c>
      <c r="D287" s="136">
        <v>0</v>
      </c>
      <c r="E287" s="136">
        <v>1</v>
      </c>
      <c r="F287" s="136">
        <v>0</v>
      </c>
      <c r="G287" s="136">
        <v>0</v>
      </c>
      <c r="H287" s="136">
        <v>0</v>
      </c>
      <c r="I287" s="136">
        <v>0</v>
      </c>
      <c r="J287" s="136">
        <v>0</v>
      </c>
      <c r="K287" s="136">
        <v>0</v>
      </c>
      <c r="L287" s="136">
        <v>0</v>
      </c>
      <c r="M287" s="136">
        <v>0</v>
      </c>
      <c r="N287" s="136">
        <v>0</v>
      </c>
      <c r="O287" s="136">
        <v>0</v>
      </c>
      <c r="P287" s="136">
        <v>0</v>
      </c>
      <c r="Q287" s="136">
        <v>0</v>
      </c>
      <c r="R287" s="136">
        <v>0</v>
      </c>
      <c r="S287" s="136">
        <v>7</v>
      </c>
      <c r="T287" s="136">
        <v>0</v>
      </c>
      <c r="U287" s="136">
        <v>0</v>
      </c>
      <c r="V287" s="136">
        <v>0</v>
      </c>
      <c r="W287" s="136">
        <v>0</v>
      </c>
      <c r="X287" s="136">
        <v>0</v>
      </c>
      <c r="Y287" s="136">
        <v>0</v>
      </c>
      <c r="Z287" s="136">
        <v>0</v>
      </c>
      <c r="AA287" s="136">
        <v>0</v>
      </c>
      <c r="AB287" s="136">
        <v>0</v>
      </c>
      <c r="AC287" s="136">
        <v>0</v>
      </c>
      <c r="AD287" s="136">
        <v>0</v>
      </c>
      <c r="AE287" s="136">
        <v>0</v>
      </c>
      <c r="AF287" s="136">
        <v>0</v>
      </c>
      <c r="AG287" s="136">
        <v>2</v>
      </c>
      <c r="AH287" s="136">
        <v>0</v>
      </c>
      <c r="AI287" s="136">
        <v>0</v>
      </c>
      <c r="AJ287" s="136">
        <v>0</v>
      </c>
      <c r="AK287" s="136">
        <v>0</v>
      </c>
      <c r="AL287" s="136">
        <v>0</v>
      </c>
      <c r="AM287" s="136">
        <v>0</v>
      </c>
      <c r="AN287" s="136">
        <v>0</v>
      </c>
      <c r="AO287" s="136">
        <v>0</v>
      </c>
      <c r="AP287" s="136">
        <v>0</v>
      </c>
    </row>
    <row r="288" spans="1:42" ht="15.6" x14ac:dyDescent="0.3">
      <c r="A288" s="161" t="s">
        <v>784</v>
      </c>
      <c r="B288" s="160">
        <v>7</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3</v>
      </c>
      <c r="T288" s="136">
        <v>0</v>
      </c>
      <c r="U288" s="136">
        <v>0</v>
      </c>
      <c r="V288" s="136">
        <v>0</v>
      </c>
      <c r="W288" s="136">
        <v>0</v>
      </c>
      <c r="X288" s="136">
        <v>0</v>
      </c>
      <c r="Y288" s="136">
        <v>0</v>
      </c>
      <c r="Z288" s="136">
        <v>0</v>
      </c>
      <c r="AA288" s="136">
        <v>0</v>
      </c>
      <c r="AB288" s="136">
        <v>0</v>
      </c>
      <c r="AC288" s="136">
        <v>0</v>
      </c>
      <c r="AD288" s="136">
        <v>0</v>
      </c>
      <c r="AE288" s="136">
        <v>0</v>
      </c>
      <c r="AF288" s="136">
        <v>0</v>
      </c>
      <c r="AG288" s="136">
        <v>2</v>
      </c>
      <c r="AH288" s="136">
        <v>0</v>
      </c>
      <c r="AI288" s="136">
        <v>0</v>
      </c>
      <c r="AJ288" s="136">
        <v>0</v>
      </c>
      <c r="AK288" s="136">
        <v>0</v>
      </c>
      <c r="AL288" s="136">
        <v>0</v>
      </c>
      <c r="AM288" s="136">
        <v>0</v>
      </c>
      <c r="AN288" s="136">
        <v>0</v>
      </c>
      <c r="AO288" s="136">
        <v>0</v>
      </c>
      <c r="AP288" s="136">
        <v>2</v>
      </c>
    </row>
    <row r="289" spans="1:42" ht="15.6" x14ac:dyDescent="0.3">
      <c r="A289" s="161" t="s">
        <v>785</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786</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574</v>
      </c>
      <c r="B291" s="160">
        <v>0</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0</v>
      </c>
      <c r="T291" s="136">
        <v>0</v>
      </c>
      <c r="U291" s="136">
        <v>0</v>
      </c>
      <c r="V291" s="136">
        <v>0</v>
      </c>
      <c r="W291" s="136">
        <v>0</v>
      </c>
      <c r="X291" s="136">
        <v>0</v>
      </c>
      <c r="Y291" s="136">
        <v>0</v>
      </c>
      <c r="Z291" s="136">
        <v>0</v>
      </c>
      <c r="AA291" s="136">
        <v>0</v>
      </c>
      <c r="AB291" s="136">
        <v>0</v>
      </c>
      <c r="AC291" s="136">
        <v>0</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787</v>
      </c>
      <c r="B292" s="160">
        <v>142</v>
      </c>
      <c r="C292" s="136">
        <v>0</v>
      </c>
      <c r="D292" s="136">
        <v>0</v>
      </c>
      <c r="E292" s="136">
        <v>1</v>
      </c>
      <c r="F292" s="136">
        <v>0</v>
      </c>
      <c r="G292" s="136">
        <v>2</v>
      </c>
      <c r="H292" s="136">
        <v>19</v>
      </c>
      <c r="I292" s="136">
        <v>0</v>
      </c>
      <c r="J292" s="136">
        <v>0</v>
      </c>
      <c r="K292" s="136">
        <v>0</v>
      </c>
      <c r="L292" s="136">
        <v>0</v>
      </c>
      <c r="M292" s="136">
        <v>0</v>
      </c>
      <c r="N292" s="136">
        <v>0</v>
      </c>
      <c r="O292" s="136">
        <v>4</v>
      </c>
      <c r="P292" s="136">
        <v>2</v>
      </c>
      <c r="Q292" s="136">
        <v>0</v>
      </c>
      <c r="R292" s="136">
        <v>0</v>
      </c>
      <c r="S292" s="136">
        <v>53</v>
      </c>
      <c r="T292" s="136">
        <v>1</v>
      </c>
      <c r="U292" s="136">
        <v>0</v>
      </c>
      <c r="V292" s="136">
        <v>0</v>
      </c>
      <c r="W292" s="136">
        <v>0</v>
      </c>
      <c r="X292" s="136">
        <v>0</v>
      </c>
      <c r="Y292" s="136">
        <v>0</v>
      </c>
      <c r="Z292" s="136">
        <v>0</v>
      </c>
      <c r="AA292" s="136">
        <v>0</v>
      </c>
      <c r="AB292" s="136">
        <v>0</v>
      </c>
      <c r="AC292" s="136">
        <v>11</v>
      </c>
      <c r="AD292" s="136">
        <v>0</v>
      </c>
      <c r="AE292" s="136">
        <v>1</v>
      </c>
      <c r="AF292" s="136">
        <v>0</v>
      </c>
      <c r="AG292" s="136">
        <v>32</v>
      </c>
      <c r="AH292" s="136">
        <v>9</v>
      </c>
      <c r="AI292" s="136">
        <v>1</v>
      </c>
      <c r="AJ292" s="136">
        <v>0</v>
      </c>
      <c r="AK292" s="136">
        <v>0</v>
      </c>
      <c r="AL292" s="136">
        <v>0</v>
      </c>
      <c r="AM292" s="136">
        <v>1</v>
      </c>
      <c r="AN292" s="136">
        <v>1</v>
      </c>
      <c r="AO292" s="136">
        <v>1</v>
      </c>
      <c r="AP292" s="136">
        <v>3</v>
      </c>
    </row>
    <row r="293" spans="1:42" ht="15.6" x14ac:dyDescent="0.3">
      <c r="A293" s="161" t="s">
        <v>788</v>
      </c>
      <c r="B293" s="160">
        <v>4</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2</v>
      </c>
      <c r="T293" s="136">
        <v>0</v>
      </c>
      <c r="U293" s="136">
        <v>0</v>
      </c>
      <c r="V293" s="136">
        <v>0</v>
      </c>
      <c r="W293" s="136">
        <v>0</v>
      </c>
      <c r="X293" s="136">
        <v>0</v>
      </c>
      <c r="Y293" s="136">
        <v>0</v>
      </c>
      <c r="Z293" s="136">
        <v>0</v>
      </c>
      <c r="AA293" s="136">
        <v>0</v>
      </c>
      <c r="AB293" s="136">
        <v>0</v>
      </c>
      <c r="AC293" s="136">
        <v>0</v>
      </c>
      <c r="AD293" s="136">
        <v>0</v>
      </c>
      <c r="AE293" s="136">
        <v>0</v>
      </c>
      <c r="AF293" s="136">
        <v>0</v>
      </c>
      <c r="AG293" s="136">
        <v>1</v>
      </c>
      <c r="AH293" s="136">
        <v>0</v>
      </c>
      <c r="AI293" s="136">
        <v>0</v>
      </c>
      <c r="AJ293" s="136">
        <v>1</v>
      </c>
      <c r="AK293" s="136">
        <v>0</v>
      </c>
      <c r="AL293" s="136">
        <v>0</v>
      </c>
      <c r="AM293" s="136">
        <v>0</v>
      </c>
      <c r="AN293" s="136">
        <v>0</v>
      </c>
      <c r="AO293" s="136">
        <v>0</v>
      </c>
      <c r="AP293" s="136">
        <v>0</v>
      </c>
    </row>
    <row r="294" spans="1:42" ht="15.6" x14ac:dyDescent="0.3">
      <c r="A294" s="161" t="s">
        <v>789</v>
      </c>
      <c r="B294" s="160">
        <v>9</v>
      </c>
      <c r="C294" s="136">
        <v>0</v>
      </c>
      <c r="D294" s="136">
        <v>0</v>
      </c>
      <c r="E294" s="136">
        <v>1</v>
      </c>
      <c r="F294" s="136">
        <v>0</v>
      </c>
      <c r="G294" s="136">
        <v>0</v>
      </c>
      <c r="H294" s="136">
        <v>1</v>
      </c>
      <c r="I294" s="136">
        <v>0</v>
      </c>
      <c r="J294" s="136">
        <v>0</v>
      </c>
      <c r="K294" s="136">
        <v>0</v>
      </c>
      <c r="L294" s="136">
        <v>0</v>
      </c>
      <c r="M294" s="136">
        <v>0</v>
      </c>
      <c r="N294" s="136">
        <v>0</v>
      </c>
      <c r="O294" s="136">
        <v>0</v>
      </c>
      <c r="P294" s="136">
        <v>0</v>
      </c>
      <c r="Q294" s="136">
        <v>0</v>
      </c>
      <c r="R294" s="136">
        <v>0</v>
      </c>
      <c r="S294" s="136">
        <v>6</v>
      </c>
      <c r="T294" s="136">
        <v>0</v>
      </c>
      <c r="U294" s="136">
        <v>0</v>
      </c>
      <c r="V294" s="136">
        <v>0</v>
      </c>
      <c r="W294" s="136">
        <v>0</v>
      </c>
      <c r="X294" s="136">
        <v>0</v>
      </c>
      <c r="Y294" s="136">
        <v>0</v>
      </c>
      <c r="Z294" s="136">
        <v>0</v>
      </c>
      <c r="AA294" s="136">
        <v>0</v>
      </c>
      <c r="AB294" s="136">
        <v>0</v>
      </c>
      <c r="AC294" s="136">
        <v>0</v>
      </c>
      <c r="AD294" s="136">
        <v>0</v>
      </c>
      <c r="AE294" s="136">
        <v>0</v>
      </c>
      <c r="AF294" s="136">
        <v>0</v>
      </c>
      <c r="AG294" s="136">
        <v>0</v>
      </c>
      <c r="AH294" s="136">
        <v>1</v>
      </c>
      <c r="AI294" s="136">
        <v>0</v>
      </c>
      <c r="AJ294" s="136">
        <v>0</v>
      </c>
      <c r="AK294" s="136">
        <v>0</v>
      </c>
      <c r="AL294" s="136">
        <v>0</v>
      </c>
      <c r="AM294" s="136">
        <v>0</v>
      </c>
      <c r="AN294" s="136">
        <v>0</v>
      </c>
      <c r="AO294" s="136">
        <v>0</v>
      </c>
      <c r="AP294" s="136">
        <v>0</v>
      </c>
    </row>
    <row r="295" spans="1:42" ht="15.6" x14ac:dyDescent="0.3">
      <c r="A295" s="161" t="s">
        <v>534</v>
      </c>
      <c r="B295" s="160">
        <v>0</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0</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790</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791</v>
      </c>
      <c r="B297" s="160">
        <v>10</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6</v>
      </c>
      <c r="T297" s="136">
        <v>0</v>
      </c>
      <c r="U297" s="136">
        <v>0</v>
      </c>
      <c r="V297" s="136">
        <v>0</v>
      </c>
      <c r="W297" s="136">
        <v>0</v>
      </c>
      <c r="X297" s="136">
        <v>0</v>
      </c>
      <c r="Y297" s="136">
        <v>0</v>
      </c>
      <c r="Z297" s="136">
        <v>0</v>
      </c>
      <c r="AA297" s="136">
        <v>0</v>
      </c>
      <c r="AB297" s="136">
        <v>0</v>
      </c>
      <c r="AC297" s="136">
        <v>1</v>
      </c>
      <c r="AD297" s="136">
        <v>0</v>
      </c>
      <c r="AE297" s="136">
        <v>0</v>
      </c>
      <c r="AF297" s="136">
        <v>0</v>
      </c>
      <c r="AG297" s="136">
        <v>2</v>
      </c>
      <c r="AH297" s="136">
        <v>0</v>
      </c>
      <c r="AI297" s="136">
        <v>0</v>
      </c>
      <c r="AJ297" s="136">
        <v>0</v>
      </c>
      <c r="AK297" s="136">
        <v>0</v>
      </c>
      <c r="AL297" s="136">
        <v>0</v>
      </c>
      <c r="AM297" s="136">
        <v>0</v>
      </c>
      <c r="AN297" s="136">
        <v>0</v>
      </c>
      <c r="AO297" s="136">
        <v>0</v>
      </c>
      <c r="AP297" s="136">
        <v>1</v>
      </c>
    </row>
    <row r="298" spans="1:42" ht="15.6" x14ac:dyDescent="0.3">
      <c r="A298" s="161" t="s">
        <v>792</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535</v>
      </c>
      <c r="B299" s="160">
        <v>79</v>
      </c>
      <c r="C299" s="136">
        <v>0</v>
      </c>
      <c r="D299" s="136">
        <v>0</v>
      </c>
      <c r="E299" s="136">
        <v>2</v>
      </c>
      <c r="F299" s="136">
        <v>2</v>
      </c>
      <c r="G299" s="136">
        <v>0</v>
      </c>
      <c r="H299" s="136">
        <v>1</v>
      </c>
      <c r="I299" s="136">
        <v>0</v>
      </c>
      <c r="J299" s="136">
        <v>0</v>
      </c>
      <c r="K299" s="136">
        <v>0</v>
      </c>
      <c r="L299" s="136">
        <v>0</v>
      </c>
      <c r="M299" s="136">
        <v>1</v>
      </c>
      <c r="N299" s="136">
        <v>0</v>
      </c>
      <c r="O299" s="136">
        <v>0</v>
      </c>
      <c r="P299" s="136">
        <v>0</v>
      </c>
      <c r="Q299" s="136">
        <v>1</v>
      </c>
      <c r="R299" s="136">
        <v>0</v>
      </c>
      <c r="S299" s="136">
        <v>43</v>
      </c>
      <c r="T299" s="136">
        <v>0</v>
      </c>
      <c r="U299" s="136">
        <v>0</v>
      </c>
      <c r="V299" s="136">
        <v>0</v>
      </c>
      <c r="W299" s="136">
        <v>0</v>
      </c>
      <c r="X299" s="136">
        <v>0</v>
      </c>
      <c r="Y299" s="136">
        <v>0</v>
      </c>
      <c r="Z299" s="136">
        <v>0</v>
      </c>
      <c r="AA299" s="136">
        <v>0</v>
      </c>
      <c r="AB299" s="136">
        <v>0</v>
      </c>
      <c r="AC299" s="136">
        <v>3</v>
      </c>
      <c r="AD299" s="136">
        <v>0</v>
      </c>
      <c r="AE299" s="136">
        <v>0</v>
      </c>
      <c r="AF299" s="136">
        <v>0</v>
      </c>
      <c r="AG299" s="136">
        <v>14</v>
      </c>
      <c r="AH299" s="136">
        <v>3</v>
      </c>
      <c r="AI299" s="136">
        <v>1</v>
      </c>
      <c r="AJ299" s="136">
        <v>1</v>
      </c>
      <c r="AK299" s="136">
        <v>0</v>
      </c>
      <c r="AL299" s="136">
        <v>0</v>
      </c>
      <c r="AM299" s="136">
        <v>3</v>
      </c>
      <c r="AN299" s="136">
        <v>0</v>
      </c>
      <c r="AO299" s="136">
        <v>3</v>
      </c>
      <c r="AP299" s="136">
        <v>1</v>
      </c>
    </row>
    <row r="300" spans="1:42" ht="15.6" x14ac:dyDescent="0.3">
      <c r="A300" s="161" t="s">
        <v>793</v>
      </c>
      <c r="B300" s="160">
        <v>3</v>
      </c>
      <c r="C300" s="136">
        <v>0</v>
      </c>
      <c r="D300" s="136">
        <v>0</v>
      </c>
      <c r="E300" s="136">
        <v>0</v>
      </c>
      <c r="F300" s="136">
        <v>0</v>
      </c>
      <c r="G300" s="136">
        <v>0</v>
      </c>
      <c r="H300" s="136">
        <v>1</v>
      </c>
      <c r="I300" s="136">
        <v>0</v>
      </c>
      <c r="J300" s="136">
        <v>0</v>
      </c>
      <c r="K300" s="136">
        <v>0</v>
      </c>
      <c r="L300" s="136">
        <v>0</v>
      </c>
      <c r="M300" s="136">
        <v>0</v>
      </c>
      <c r="N300" s="136">
        <v>0</v>
      </c>
      <c r="O300" s="136">
        <v>0</v>
      </c>
      <c r="P300" s="136">
        <v>0</v>
      </c>
      <c r="Q300" s="136">
        <v>0</v>
      </c>
      <c r="R300" s="136">
        <v>0</v>
      </c>
      <c r="S300" s="136">
        <v>1</v>
      </c>
      <c r="T300" s="136">
        <v>0</v>
      </c>
      <c r="U300" s="136">
        <v>0</v>
      </c>
      <c r="V300" s="136">
        <v>0</v>
      </c>
      <c r="W300" s="136">
        <v>0</v>
      </c>
      <c r="X300" s="136">
        <v>0</v>
      </c>
      <c r="Y300" s="136">
        <v>0</v>
      </c>
      <c r="Z300" s="136">
        <v>0</v>
      </c>
      <c r="AA300" s="136">
        <v>0</v>
      </c>
      <c r="AB300" s="136">
        <v>0</v>
      </c>
      <c r="AC300" s="136">
        <v>0</v>
      </c>
      <c r="AD300" s="136">
        <v>0</v>
      </c>
      <c r="AE300" s="136">
        <v>0</v>
      </c>
      <c r="AF300" s="136">
        <v>0</v>
      </c>
      <c r="AG300" s="136">
        <v>1</v>
      </c>
      <c r="AH300" s="136">
        <v>0</v>
      </c>
      <c r="AI300" s="136">
        <v>0</v>
      </c>
      <c r="AJ300" s="136">
        <v>0</v>
      </c>
      <c r="AK300" s="136">
        <v>0</v>
      </c>
      <c r="AL300" s="136">
        <v>0</v>
      </c>
      <c r="AM300" s="136">
        <v>0</v>
      </c>
      <c r="AN300" s="136">
        <v>0</v>
      </c>
      <c r="AO300" s="136">
        <v>0</v>
      </c>
      <c r="AP300" s="136">
        <v>0</v>
      </c>
    </row>
    <row r="301" spans="1:42" ht="15.6" x14ac:dyDescent="0.3">
      <c r="A301" s="161" t="s">
        <v>502</v>
      </c>
      <c r="B301" s="160">
        <v>4</v>
      </c>
      <c r="C301" s="136">
        <v>0</v>
      </c>
      <c r="D301" s="136">
        <v>0</v>
      </c>
      <c r="E301" s="136">
        <v>0</v>
      </c>
      <c r="F301" s="136">
        <v>0</v>
      </c>
      <c r="G301" s="136">
        <v>0</v>
      </c>
      <c r="H301" s="136">
        <v>0</v>
      </c>
      <c r="I301" s="136">
        <v>0</v>
      </c>
      <c r="J301" s="136">
        <v>0</v>
      </c>
      <c r="K301" s="136">
        <v>0</v>
      </c>
      <c r="L301" s="136">
        <v>0</v>
      </c>
      <c r="M301" s="136">
        <v>0</v>
      </c>
      <c r="N301" s="136">
        <v>0</v>
      </c>
      <c r="O301" s="136">
        <v>0</v>
      </c>
      <c r="P301" s="136">
        <v>0</v>
      </c>
      <c r="Q301" s="136">
        <v>0</v>
      </c>
      <c r="R301" s="136">
        <v>0</v>
      </c>
      <c r="S301" s="136">
        <v>2</v>
      </c>
      <c r="T301" s="136">
        <v>0</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1</v>
      </c>
      <c r="AJ301" s="136">
        <v>1</v>
      </c>
      <c r="AK301" s="136">
        <v>0</v>
      </c>
      <c r="AL301" s="136">
        <v>0</v>
      </c>
      <c r="AM301" s="136">
        <v>0</v>
      </c>
      <c r="AN301" s="136">
        <v>0</v>
      </c>
      <c r="AO301" s="136">
        <v>0</v>
      </c>
      <c r="AP301" s="136">
        <v>0</v>
      </c>
    </row>
    <row r="302" spans="1:42" ht="15.6" x14ac:dyDescent="0.3">
      <c r="A302" s="161" t="s">
        <v>794</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795</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796</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797</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798</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600</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799</v>
      </c>
      <c r="B308" s="160">
        <v>3</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1</v>
      </c>
      <c r="T308" s="136">
        <v>0</v>
      </c>
      <c r="U308" s="136">
        <v>0</v>
      </c>
      <c r="V308" s="136">
        <v>0</v>
      </c>
      <c r="W308" s="136">
        <v>0</v>
      </c>
      <c r="X308" s="136">
        <v>0</v>
      </c>
      <c r="Y308" s="136">
        <v>0</v>
      </c>
      <c r="Z308" s="136">
        <v>0</v>
      </c>
      <c r="AA308" s="136">
        <v>0</v>
      </c>
      <c r="AB308" s="136">
        <v>0</v>
      </c>
      <c r="AC308" s="136">
        <v>0</v>
      </c>
      <c r="AD308" s="136">
        <v>0</v>
      </c>
      <c r="AE308" s="136">
        <v>0</v>
      </c>
      <c r="AF308" s="136">
        <v>0</v>
      </c>
      <c r="AG308" s="136">
        <v>1</v>
      </c>
      <c r="AH308" s="136">
        <v>0</v>
      </c>
      <c r="AI308" s="136">
        <v>0</v>
      </c>
      <c r="AJ308" s="136">
        <v>0</v>
      </c>
      <c r="AK308" s="136">
        <v>0</v>
      </c>
      <c r="AL308" s="136">
        <v>0</v>
      </c>
      <c r="AM308" s="136">
        <v>0</v>
      </c>
      <c r="AN308" s="136">
        <v>0</v>
      </c>
      <c r="AO308" s="136">
        <v>0</v>
      </c>
      <c r="AP308" s="136">
        <v>1</v>
      </c>
    </row>
    <row r="309" spans="1:42" ht="15.6" x14ac:dyDescent="0.3">
      <c r="A309" s="161" t="s">
        <v>800</v>
      </c>
      <c r="B309" s="160">
        <v>0</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15305</v>
      </c>
      <c r="C310" s="191">
        <v>15</v>
      </c>
      <c r="D310" s="191">
        <v>45</v>
      </c>
      <c r="E310" s="191">
        <v>286</v>
      </c>
      <c r="F310" s="191">
        <v>119</v>
      </c>
      <c r="G310" s="191">
        <v>173</v>
      </c>
      <c r="H310" s="191">
        <v>1328</v>
      </c>
      <c r="I310" s="191">
        <v>10</v>
      </c>
      <c r="J310" s="191">
        <v>147</v>
      </c>
      <c r="K310" s="191">
        <v>42</v>
      </c>
      <c r="L310" s="191">
        <v>4</v>
      </c>
      <c r="M310" s="191">
        <v>82</v>
      </c>
      <c r="N310" s="191">
        <v>3</v>
      </c>
      <c r="O310" s="191">
        <v>107</v>
      </c>
      <c r="P310" s="191">
        <v>77</v>
      </c>
      <c r="Q310" s="191">
        <v>183</v>
      </c>
      <c r="R310" s="191">
        <v>85</v>
      </c>
      <c r="S310" s="191">
        <v>5758</v>
      </c>
      <c r="T310" s="191">
        <v>650</v>
      </c>
      <c r="U310" s="191">
        <v>46</v>
      </c>
      <c r="V310" s="191">
        <v>56</v>
      </c>
      <c r="W310" s="191">
        <v>108</v>
      </c>
      <c r="X310" s="191">
        <v>12</v>
      </c>
      <c r="Y310" s="191">
        <v>76</v>
      </c>
      <c r="Z310" s="191">
        <v>31</v>
      </c>
      <c r="AA310" s="191">
        <v>42</v>
      </c>
      <c r="AB310" s="191">
        <v>22</v>
      </c>
      <c r="AC310" s="191">
        <v>1579</v>
      </c>
      <c r="AD310" s="191">
        <v>40</v>
      </c>
      <c r="AE310" s="191">
        <v>146</v>
      </c>
      <c r="AF310" s="191">
        <v>42</v>
      </c>
      <c r="AG310" s="191">
        <v>1250</v>
      </c>
      <c r="AH310" s="191">
        <v>928</v>
      </c>
      <c r="AI310" s="191">
        <v>57</v>
      </c>
      <c r="AJ310" s="191">
        <v>628</v>
      </c>
      <c r="AK310" s="191">
        <v>6</v>
      </c>
      <c r="AL310" s="191">
        <v>98</v>
      </c>
      <c r="AM310" s="191">
        <v>426</v>
      </c>
      <c r="AN310" s="191">
        <v>164</v>
      </c>
      <c r="AO310" s="191">
        <v>178</v>
      </c>
      <c r="AP310" s="191">
        <v>256</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833</v>
      </c>
      <c r="B1" s="204" t="s">
        <v>834</v>
      </c>
      <c r="C1" s="204" t="s">
        <v>835</v>
      </c>
      <c r="D1" s="204" t="s">
        <v>836</v>
      </c>
      <c r="E1" s="205" t="s">
        <v>837</v>
      </c>
      <c r="F1" s="205" t="s">
        <v>838</v>
      </c>
      <c r="G1" s="205" t="s">
        <v>839</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840</v>
      </c>
      <c r="V1" s="205" t="s">
        <v>15</v>
      </c>
      <c r="W1" s="205" t="s">
        <v>16</v>
      </c>
      <c r="X1" s="205" t="s">
        <v>17</v>
      </c>
      <c r="Y1" s="205" t="s">
        <v>18</v>
      </c>
      <c r="Z1" s="205" t="s">
        <v>19</v>
      </c>
      <c r="AA1" s="205" t="s">
        <v>841</v>
      </c>
      <c r="AB1" s="205" t="s">
        <v>21</v>
      </c>
      <c r="AC1" s="205" t="s">
        <v>22</v>
      </c>
      <c r="AD1" s="205" t="s">
        <v>23</v>
      </c>
      <c r="AE1" s="205" t="s">
        <v>24</v>
      </c>
      <c r="AF1" s="205" t="s">
        <v>25</v>
      </c>
      <c r="AG1" s="205" t="s">
        <v>842</v>
      </c>
      <c r="AH1" s="205" t="s">
        <v>27</v>
      </c>
      <c r="AI1" s="205" t="s">
        <v>843</v>
      </c>
      <c r="AJ1" s="205" t="s">
        <v>29</v>
      </c>
      <c r="AK1" s="205" t="s">
        <v>30</v>
      </c>
      <c r="AL1" s="205" t="s">
        <v>31</v>
      </c>
      <c r="AM1" s="205" t="s">
        <v>32</v>
      </c>
      <c r="AN1" s="205" t="s">
        <v>33</v>
      </c>
      <c r="AO1" s="205" t="s">
        <v>34</v>
      </c>
      <c r="AP1" s="205" t="s">
        <v>35</v>
      </c>
      <c r="AQ1" s="205" t="s">
        <v>844</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660</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576</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661</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611</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536</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612</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537</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662</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663</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664</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524</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665</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666</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601</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667</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668</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517</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577</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669</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670</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603</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671</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672</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615</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578</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526</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673</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674</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542</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675</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676</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677</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602</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678</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543</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581</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679</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680</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681</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682</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539</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513</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683</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684</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685</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686</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540</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687</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688</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514</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689</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690</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614</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691</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582</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692</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604</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693</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694</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616</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695</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546</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509</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696</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697</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698</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831</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547</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699</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700</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825</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617</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605</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506</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702</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703</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704</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548</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549</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705</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550</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706</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606</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627</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707</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708</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710</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711</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551</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712</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528</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618</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713</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714</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715</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716</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607</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626</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586</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498</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585</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500</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717</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584</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512</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619</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718</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504</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719</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553</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720</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583</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721</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587</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722</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588</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723</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555</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554</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724</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725</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608</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726</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727</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728</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556</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518</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729</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560</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730</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731</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732</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559</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733</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734</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735</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589</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736</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737</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738</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739</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740</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741</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742</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590</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519</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743</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620</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845</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515</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561</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516</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744</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745</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746</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747</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748</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609</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749</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591</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592</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750</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529</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751</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530</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510</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523</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752</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520</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621</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501</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593</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826</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753</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754</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495</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755</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563</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756</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757</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758</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511</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759</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568</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760</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761</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566</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596</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762</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763</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764</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765</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766</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564</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767</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768</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769</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521</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770</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771</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772</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773</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774</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775</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776</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570</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777</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778</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507</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522</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779</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505</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780</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573</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597</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781</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571</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782</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623</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783</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572</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494</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784</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785</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786</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574</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787</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788</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789</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534</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790</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791</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792</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535</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793</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502</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794</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795</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796</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797</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798</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600</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799</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800</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 July 2023</dc:title>
  <dc:creator>Washington State Department of Licensing</dc:creator>
  <cp:lastModifiedBy>Ashley Hunter</cp:lastModifiedBy>
  <cp:lastPrinted>2023-08-17T18:17:02Z</cp:lastPrinted>
  <dcterms:created xsi:type="dcterms:W3CDTF">1998-10-07T20:38:17Z</dcterms:created>
  <dcterms:modified xsi:type="dcterms:W3CDTF">2023-08-24T22:50:10Z</dcterms:modified>
</cp:coreProperties>
</file>