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DA44F41E-4785-4EC8-A9A8-BD4C1A44BA20}" xr6:coauthVersionLast="47" xr6:coauthVersionMax="47" xr10:uidLastSave="{00000000-0000-0000-0000-000000000000}"/>
  <bookViews>
    <workbookView xWindow="13344" yWindow="1284" windowWidth="14496" windowHeight="15108"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l="1"/>
  <c r="D12" i="19"/>
  <c r="G11" i="19"/>
  <c r="D11" i="19"/>
  <c r="G10" i="19"/>
  <c r="D10" i="19"/>
  <c r="G9" i="19"/>
  <c r="D9" i="19"/>
  <c r="G8" i="19"/>
  <c r="D8" i="19"/>
  <c r="G5" i="19"/>
  <c r="D5" i="19"/>
  <c r="F12" i="19"/>
  <c r="C12" i="19"/>
  <c r="F11" i="19"/>
  <c r="C11" i="19"/>
  <c r="F10" i="19"/>
  <c r="C10" i="19"/>
  <c r="F9" i="19"/>
  <c r="C9" i="19"/>
  <c r="F8" i="19"/>
  <c r="C8" i="19"/>
  <c r="F5" i="19"/>
  <c r="C5" i="19"/>
  <c r="G17" i="19" l="1"/>
  <c r="G16" i="19"/>
  <c r="D17" i="19"/>
  <c r="D16" i="19"/>
  <c r="D3" i="19"/>
  <c r="B477" i="18"/>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1" i="21"/>
  <c r="BS492" i="21"/>
  <c r="BS493" i="21"/>
  <c r="BS494"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AG477" i="18" l="1"/>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AL477" i="18"/>
  <c r="V466" i="18" l="1"/>
  <c r="W466" i="18"/>
  <c r="Z467" i="18"/>
  <c r="X466" i="18"/>
  <c r="Z466" i="18"/>
  <c r="Y466" i="18"/>
  <c r="AG466" i="18"/>
  <c r="AI466" i="18" s="1"/>
  <c r="AJ477" i="18" s="1"/>
  <c r="AK477" i="18" s="1"/>
  <c r="W467" i="18"/>
  <c r="BW479" i="21"/>
  <c r="BZ479" i="21"/>
  <c r="CD479" i="21"/>
  <c r="CE479" i="21"/>
  <c r="CF479" i="21"/>
  <c r="CG479" i="21"/>
  <c r="CH479" i="21"/>
  <c r="BQ479" i="2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0"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<sst xmlns="http://schemas.openxmlformats.org/spreadsheetml/2006/main" count="2666" uniqueCount="831">
  <si>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</si>
  <si>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</si>
  <si>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</si>
  <si>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</si>
  <si>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</si>
  <si>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</si>
  <si>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</si>
  <si>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</si>
  <si>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</si>
  <si>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</si>
  <si>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</si>
  <si>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</si>
  <si>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</si>
  <si>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</si>
  <si>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</si>
  <si>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</si>
  <si>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</si>
  <si>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</si>
  <si>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</si>
  <si>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</si>
  <si>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</si>
  <si>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</si>
  <si>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</si>
  <si>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</si>
  <si>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</si>
  <si>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</si>
  <si>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</si>
  <si>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</si>
  <si>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</si>
  <si>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</si>
  <si>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</si>
  <si>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</si>
  <si>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</si>
  <si>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</si>
  <si>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</si>
  <si>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</si>
  <si>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</si>
  <si>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</si>
  <si>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</si>
  <si>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</si>
  <si>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</si>
  <si>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</si>
  <si>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</si>
  <si>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</si>
  <si>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</si>
  <si>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</si>
  <si>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</si>
  <si>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</si>
  <si>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</si>
  <si>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</si>
  <si>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</si>
  <si>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</si>
  <si>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</si>
  <si>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</si>
  <si>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</si>
  <si>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</si>
  <si>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</si>
  <si>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</si>
  <si>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</si>
  <si>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</si>
  <si>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</si>
  <si>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</si>
  <si>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</si>
  <si>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</si>
  <si>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</si>
  <si>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</si>
  <si>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</si>
  <si>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</si>
  <si>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</si>
  <si>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</si>
  <si>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</si>
  <si>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</si>
  <si>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</si>
  <si>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</si>
  <si>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</si>
  <si>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</si>
  <si>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</si>
  <si>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</si>
  <si>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</si>
  <si>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</si>
  <si>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</si>
  <si>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</si>
  <si>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</si>
  <si>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</si>
  <si>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</si>
  <si>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</si>
  <si>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</si>
  <si>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</si>
  <si>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</si>
  <si>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</si>
  <si>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</si>
  <si>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</si>
  <si>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</si>
  <si>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</si>
  <si>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</si>
  <si>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</si>
  <si>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</si>
  <si>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</si>
  <si>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</si>
  <si>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</si>
  <si>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</si>
  <si>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</si>
  <si>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</si>
  <si>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</si>
  <si>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</si>
  <si>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</si>
  <si>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</si>
  <si>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</si>
  <si>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</si>
  <si>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</si>
  <si>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</si>
  <si>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</si>
  <si>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</si>
  <si>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</si>
  <si>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</si>
  <si>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</si>
  <si>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</si>
  <si>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</si>
  <si>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</si>
  <si>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</si>
  <si>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</si>
  <si>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</si>
  <si>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</si>
  <si>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</si>
  <si>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</si>
  <si>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</si>
  <si>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</si>
  <si>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</si>
  <si>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</si>
  <si>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</si>
  <si>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</si>
  <si>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</si>
  <si>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</si>
  <si>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</si>
  <si>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</si>
  <si>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</si>
  <si>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</si>
  <si>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</si>
  <si>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</si>
  <si>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</si>
  <si>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</si>
  <si>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</si>
  <si>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</si>
  <si>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</si>
  <si>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</si>
  <si>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</si>
  <si>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</si>
  <si>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</si>
  <si>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</si>
  <si>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</si>
  <si>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</si>
  <si>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</si>
  <si>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</si>
  <si>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</si>
  <si>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</si>
  <si>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</si>
  <si>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</si>
  <si>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</si>
  <si>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</si>
  <si>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</si>
  <si>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</si>
  <si>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</si>
  <si>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</si>
  <si>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</si>
  <si>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</si>
  <si>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</si>
  <si>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</si>
  <si>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</si>
  <si>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</si>
  <si>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</si>
  <si>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</si>
  <si>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</si>
  <si>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</si>
  <si>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</si>
  <si>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</si>
  <si>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</si>
  <si>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</si>
  <si>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</si>
  <si>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</si>
  <si>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</si>
  <si>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</si>
  <si>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</si>
  <si>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</si>
  <si>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</si>
  <si>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</si>
  <si>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</si>
  <si>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</si>
  <si>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</si>
  <si>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</si>
  <si>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</si>
  <si>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</si>
  <si>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</si>
  <si>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</si>
  <si>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</si>
  <si>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</si>
  <si>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</si>
  <si>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</si>
  <si>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</si>
  <si>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</si>
  <si>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</si>
  <si>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</si>
  <si>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</si>
  <si>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</si>
  <si>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</si>
  <si>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</si>
  <si>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</si>
  <si>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</si>
  <si>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</si>
  <si>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</si>
  <si>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</si>
  <si>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</si>
  <si>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</si>
  <si>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</si>
  <si>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</si>
  <si>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</si>
  <si>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</si>
  <si>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</si>
  <si>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</si>
  <si>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</si>
  <si>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</si>
  <si>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</si>
  <si>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</si>
  <si>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</si>
  <si>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</si>
  <si>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</si>
  <si>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</si>
  <si>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</si>
  <si>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</si>
  <si>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</si>
  <si>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</si>
  <si>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</si>
  <si>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</si>
  <si>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</si>
  <si>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</si>
  <si>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</si>
  <si>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</si>
  <si>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</si>
  <si>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</si>
  <si>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</si>
  <si>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</si>
  <si>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</si>
  <si>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</si>
  <si>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</si>
  <si>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</si>
  <si>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</si>
  <si>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</si>
  <si>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</si>
  <si>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</si>
  <si>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</si>
  <si>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</si>
  <si>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</si>
  <si>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</si>
  <si>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</si>
  <si>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</si>
  <si>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</si>
  <si>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</si>
  <si>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</si>
  <si>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</si>
  <si>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</si>
  <si>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</si>
  <si>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</si>
  <si>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</si>
  <si>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</si>
  <si>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</si>
  <si>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</si>
  <si>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</si>
  <si>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</si>
  <si>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</si>
  <si>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</si>
  <si>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</si>
  <si>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</si>
  <si>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</si>
  <si>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</si>
  <si>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</si>
  <si>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</si>
  <si>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</si>
  <si>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</si>
  <si>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</si>
  <si>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</si>
  <si>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</si>
  <si>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</si>
  <si>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</si>
  <si>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</si>
  <si>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</si>
  <si>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</si>
  <si>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</si>
  <si>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</si>
  <si>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</si>
  <si>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</si>
  <si>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</si>
  <si>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</si>
  <si>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</si>
  <si>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</si>
  <si>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</si>
  <si>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</si>
  <si>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</si>
  <si>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</si>
  <si>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</si>
  <si>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</si>
  <si>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</si>
  <si>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</si>
  <si>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</si>
  <si>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</si>
  <si>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</si>
  <si>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</si>
  <si>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</si>
  <si>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</si>
  <si>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</si>
  <si>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</si>
  <si>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</si>
  <si>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</si>
  <si>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</si>
  <si>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</si>
  <si>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</si>
  <si>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</si>
  <si>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</si>
  <si>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</si>
  <si>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</si>
  <si>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</si>
  <si>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</si>
  <si>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</si>
  <si>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</si>
  <si>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</si>
  <si>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</si>
  <si>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</si>
  <si>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</si>
  <si>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</si>
  <si>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</si>
  <si>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</si>
  <si>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</si>
  <si>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</si>
  <si>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</si>
  <si>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</si>
  <si>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</si>
  <si>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</si>
  <si>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</si>
  <si>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</si>
  <si>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</si>
  <si>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</si>
  <si>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</si>
  <si>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</si>
  <si>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</si>
  <si>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</si>
  <si>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</si>
  <si>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</si>
  <si>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</si>
  <si>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</si>
  <si>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</si>
  <si>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</si>
  <si>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</si>
  <si>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</si>
  <si>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</si>
  <si>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</si>
  <si>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</si>
  <si>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</si>
  <si>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</si>
  <si>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</si>
  <si>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</si>
  <si>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</si>
  <si>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</si>
  <si>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</si>
  <si>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</si>
  <si>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</si>
  <si>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</si>
  <si>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</si>
  <si>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</si>
  <si>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</si>
  <si>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</si>
  <si>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</si>
  <si>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</si>
  <si>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</si>
  <si>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</si>
  <si>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</si>
  <si>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</si>
  <si>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</si>
  <si>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</si>
  <si>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</si>
  <si>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</si>
  <si>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</si>
  <si>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</si>
  <si>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</si>
  <si>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</si>
  <si>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</si>
  <si>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</si>
  <si>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</si>
  <si>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</si>
  <si>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</si>
  <si>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</si>
  <si>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</si>
  <si>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</si>
  <si>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</si>
  <si>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</si>
  <si>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</si>
  <si>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</si>
  <si>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</si>
  <si>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</si>
  <si>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</si>
  <si>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</si>
  <si>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</si>
  <si>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</si>
  <si>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</si>
  <si>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</si>
  <si>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</si>
  <si>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</si>
  <si>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</si>
  <si>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</si>
  <si>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</si>
  <si>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</si>
  <si>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</si>
  <si>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</si>
  <si>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</si>
  <si>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</si>
  <si>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</si>
  <si>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</si>
  <si>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</si>
  <si>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</si>
  <si>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</si>
  <si>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</si>
  <si>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</si>
  <si>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</si>
  <si>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</si>
  <si>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</si>
  <si>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</si>
  <si>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</si>
  <si>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</si>
  <si>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</si>
  <si>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</si>
  <si>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</si>
  <si>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</si>
  <si>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</si>
  <si>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</si>
  <si>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</si>
  <si>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</si>
  <si>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</si>
  <si>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</si>
  <si>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</si>
  <si>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</si>
  <si>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</si>
  <si>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</si>
  <si>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</si>
  <si>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</si>
  <si>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</si>
  <si>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</si>
  <si>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</si>
  <si>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</si>
  <si>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</si>
  <si>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</si>
  <si>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</si>
  <si>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</si>
  <si>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</si>
  <si>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</si>
  <si>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</si>
  <si>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</si>
  <si>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</si>
  <si>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</si>
  <si>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</si>
  <si>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</si>
  <si>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</si>
  <si>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</si>
  <si>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</si>
  <si>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</si>
  <si>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</si>
  <si>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</si>
  <si>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</si>
  <si>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</si>
  <si>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</si>
  <si>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</si>
  <si>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</si>
  <si>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</si>
  <si>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</si>
  <si>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</si>
  <si>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</si>
  <si>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</si>
  <si>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</si>
  <si>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</si>
  <si>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</si>
  <si>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</si>
  <si>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</si>
  <si>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</si>
  <si>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</si>
  <si>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</si>
  <si>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</si>
  <si>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</si>
  <si>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</si>
  <si>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</si>
  <si>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</si>
  <si>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</si>
  <si>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</si>
  <si>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</si>
  <si>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</si>
  <si>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</si>
  <si>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</si>
  <si>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</si>
  <si>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</si>
  <si>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</si>
  <si>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</si>
  <si>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</si>
  <si>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</si>
  <si>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</si>
  <si>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</si>
  <si>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</si>
  <si>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</si>
  <si>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</si>
  <si>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</si>
  <si>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</si>
  <si>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</si>
  <si>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</si>
  <si>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</si>
  <si>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</si>
  <si>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</si>
  <si>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</si>
  <si>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</si>
  <si>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</si>
  <si>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</si>
  <si>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</si>
  <si>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</si>
  <si>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</si>
  <si>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</si>
  <si>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</si>
  <si>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</si>
  <si>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</si>
  <si>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</si>
  <si>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</si>
  <si>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</si>
  <si>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</si>
  <si>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</si>
  <si>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</si>
  <si>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</si>
  <si>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</si>
  <si>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</si>
  <si>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</si>
  <si>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</si>
  <si>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</si>
  <si>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</si>
  <si>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</si>
  <si>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</si>
  <si>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</si>
  <si>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</si>
  <si>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</si>
  <si>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</si>
  <si>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</si>
  <si>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</si>
  <si>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</si>
  <si>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</si>
  <si>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</si>
  <si>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</si>
  <si>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</si>
  <si>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</si>
  <si>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</si>
  <si>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</si>
  <si>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</si>
  <si>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</si>
  <si>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</si>
  <si>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</si>
  <si>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</si>
  <si>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</si>
  <si>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</si>
  <si>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</si>
  <si>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</si>
  <si>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</si>
  <si>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</si>
  <si>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</si>
  <si>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</si>
  <si>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</si>
  <si>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</si>
  <si>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</si>
  <si>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</si>
  <si>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</si>
  <si>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</si>
  <si>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</si>
  <si>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</si>
  <si>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</si>
  <si>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</si>
  <si>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</si>
  <si>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</si>
  <si>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</si>
  <si>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</si>
  <si>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</si>
  <si>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</si>
  <si>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</si>
  <si>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</si>
  <si>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</si>
  <si>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</si>
  <si>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</si>
  <si>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</si>
  <si>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</si>
  <si>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</si>
  <si>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</si>
  <si>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</si>
  <si>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</si>
  <si>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</si>
  <si>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</si>
  <si>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</si>
  <si>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</si>
  <si>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</si>
  <si>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</si>
  <si>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</si>
  <si>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</si>
  <si>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</si>
  <si>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</si>
  <si>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</si>
  <si>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</si>
  <si>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</si>
  <si>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</si>
  <si>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</si>
  <si>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</si>
  <si>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</si>
  <si>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</si>
  <si>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</si>
  <si>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</si>
  <si>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</si>
  <si>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</si>
  <si>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</si>
  <si>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</si>
  <si>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</si>
  <si>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</si>
  <si>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</si>
  <si>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</si>
  <si>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</si>
  <si>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</si>
  <si>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</si>
  <si>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</si>
  <si>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</si>
  <si>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</si>
  <si>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</si>
  <si>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</si>
  <si>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</si>
  <si>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</si>
  <si>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</si>
  <si>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</si>
  <si>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</si>
  <si>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</si>
  <si>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</si>
  <si>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</si>
  <si>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</si>
  <si>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</si>
  <si>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</si>
  <si>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</si>
  <si>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</si>
  <si>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</si>
  <si>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</si>
  <si>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</si>
  <si>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</si>
  <si>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</si>
  <si>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</si>
  <si>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</si>
  <si>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</si>
  <si>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</si>
  <si>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</si>
  <si>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</si>
  <si>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</si>
  <si>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</si>
  <si>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</si>
  <si>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</si>
  <si>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</si>
  <si>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</si>
  <si>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</si>
  <si>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</si>
  <si>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</si>
  <si>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</si>
  <si>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</si>
  <si>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</si>
  <si>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</si>
  <si>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</si>
  <si>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</si>
  <si>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</si>
  <si>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</si>
  <si>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</si>
  <si>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</si>
  <si>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</si>
  <si>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</si>
  <si>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</si>
  <si>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</si>
  <si>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</si>
  <si>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</si>
  <si>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</si>
  <si>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</si>
  <si>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</si>
  <si>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</si>
  <si>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</si>
  <si>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</si>
  <si>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</si>
  <si>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</si>
  <si>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</si>
  <si>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</si>
  <si>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</si>
  <si>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</si>
  <si>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</si>
  <si>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</si>
  <si>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</si>
  <si>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</si>
  <si>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</si>
  <si>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</si>
  <si>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</si>
  <si>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</si>
  <si>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</si>
  <si>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</si>
  <si>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</si>
  <si>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</si>
  <si>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</si>
  <si>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</si>
  <si>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</si>
  <si>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</si>
  <si>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</si>
  <si>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</si>
  <si>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</si>
  <si>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</si>
  <si>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</si>
  <si>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</si>
  <si>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</si>
  <si>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</si>
  <si>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</si>
  <si>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</si>
  <si>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</si>
  <si>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</si>
  <si>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</si>
  <si>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</si>
  <si>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</si>
  <si>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</si>
  <si>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</si>
  <si>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</si>
  <si>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</si>
  <si>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</si>
  <si>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</si>
  <si>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</si>
  <si>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</si>
  <si>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</si>
  <si>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</si>
  <si>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</si>
  <si>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</si>
  <si>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</si>
  <si>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</si>
  <si>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</si>
  <si>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</si>
  <si>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</si>
  <si>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</si>
  <si>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</si>
  <si>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</si>
  <si>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</si>
  <si>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</si>
  <si>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</si>
  <si>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</si>
  <si>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</si>
  <si>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</si>
  <si>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</si>
  <si>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</si>
  <si>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</si>
  <si>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</si>
  <si>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</si>
  <si>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</si>
  <si>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</si>
  <si>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</si>
  <si>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</si>
  <si>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</si>
  <si>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</si>
  <si>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</si>
  <si>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</si>
  <si>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</si>
  <si>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</si>
  <si>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</si>
  <si>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</si>
  <si>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</si>
  <si>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</si>
  <si>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</si>
  <si>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</si>
  <si>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</si>
  <si>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</si>
  <si>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</si>
  <si>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</si>
  <si>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</si>
  <si>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</si>
  <si>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</si>
  <si>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</si>
  <si>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</si>
  <si>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</si>
  <si>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</si>
  <si>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</si>
  <si>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</si>
  <si>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</si>
  <si>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</si>
  <si>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</si>
  <si>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</si>
  <si>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</si>
  <si>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</si>
  <si>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</si>
  <si>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</si>
  <si>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</si>
  <si>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</si>
  <si>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</si>
  <si>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</si>
  <si>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</si>
  <si>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</si>
  <si>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</si>
  <si>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</si>
  <si>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</si>
  <si>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</si>
  <si>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</si>
  <si>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</si>
  <si>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</si>
  <si>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</si>
  <si>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</si>
  <si>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</si>
  <si>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</si>
  <si>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</si>
  <si>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</si>
  <si>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</si>
  <si>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</si>
  <si>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</si>
  <si>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</si>
  <si>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</si>
  <si>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</si>
  <si>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</si>
  <si>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</si>
  <si>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</si>
  <si>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</si>
  <si>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</si>
  <si>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</si>
  <si>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</si>
  <si>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</si>
  <si>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</si>
  <si>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</si>
  <si>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</si>
  <si>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</si>
  <si>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</si>
  <si>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</si>
  <si>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</si>
  <si>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</si>
  <si>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</si>
  <si>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</si>
  <si>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January 2023 Totals by Location Moved From, and By County Moved To</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</si>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</sst>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0">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28155.5</c:v>
                </c:pt>
                <c:pt idx="1">
                  <c:v>132949.5</c:v>
                </c:pt>
                <c:pt idx="2">
                  <c:v>204494</c:v>
                </c:pt>
                <c:pt idx="3">
                  <c:v>26653.5</c:v>
                </c:pt>
                <c:pt idx="4">
                  <c:v>1196224.5</c:v>
                </c:pt>
                <c:pt idx="5">
                  <c:v>165226</c:v>
                </c:pt>
                <c:pt idx="6">
                  <c:v>27283</c:v>
                </c:pt>
                <c:pt idx="7">
                  <c:v>6031.5</c:v>
                </c:pt>
                <c:pt idx="8">
                  <c:v>179410</c:v>
                </c:pt>
                <c:pt idx="9">
                  <c:v>82042</c:v>
                </c:pt>
                <c:pt idx="10">
                  <c:v>90142.5</c:v>
                </c:pt>
                <c:pt idx="11">
                  <c:v>217336.5</c:v>
                </c:pt>
                <c:pt idx="12">
                  <c:v>119135.5</c:v>
                </c:pt>
                <c:pt idx="13">
                  <c:v>45555</c:v>
                </c:pt>
                <c:pt idx="14">
                  <c:v>34817.5</c:v>
                </c:pt>
                <c:pt idx="15">
                  <c:v>46373.5</c:v>
                </c:pt>
                <c:pt idx="16">
                  <c:v>22294</c:v>
                </c:pt>
                <c:pt idx="17">
                  <c:v>34280.5</c:v>
                </c:pt>
                <c:pt idx="18">
                  <c:v>12937.5</c:v>
                </c:pt>
                <c:pt idx="19">
                  <c:v>46621</c:v>
                </c:pt>
                <c:pt idx="20">
                  <c:v>57942</c:v>
                </c:pt>
                <c:pt idx="21">
                  <c:v>94078</c:v>
                </c:pt>
                <c:pt idx="22">
                  <c:v>74911.5</c:v>
                </c:pt>
                <c:pt idx="23">
                  <c:v>14916</c:v>
                </c:pt>
                <c:pt idx="24">
                  <c:v>58280</c:v>
                </c:pt>
                <c:pt idx="25">
                  <c:v>119314</c:v>
                </c:pt>
                <c:pt idx="26">
                  <c:v>26684.5</c:v>
                </c:pt>
                <c:pt idx="27">
                  <c:v>115791</c:v>
                </c:pt>
                <c:pt idx="28">
                  <c:v>14071.5</c:v>
                </c:pt>
                <c:pt idx="29">
                  <c:v>50795</c:v>
                </c:pt>
                <c:pt idx="30">
                  <c:v>47010</c:v>
                </c:pt>
                <c:pt idx="31">
                  <c:v>108488</c:v>
                </c:pt>
                <c:pt idx="32">
                  <c:v>77526.5</c:v>
                </c:pt>
                <c:pt idx="33">
                  <c:v>21829.5</c:v>
                </c:pt>
                <c:pt idx="34">
                  <c:v>75268.5</c:v>
                </c:pt>
                <c:pt idx="35">
                  <c:v>43352</c:v>
                </c:pt>
                <c:pt idx="36">
                  <c:v>684935</c:v>
                </c:pt>
                <c:pt idx="37">
                  <c:v>68143.5</c:v>
                </c:pt>
                <c:pt idx="38">
                  <c:v>7400</c:v>
                </c:pt>
                <c:pt idx="39">
                  <c:v>31688.5</c:v>
                </c:pt>
                <c:pt idx="40">
                  <c:v>18962.5</c:v>
                </c:pt>
                <c:pt idx="41">
                  <c:v>49651.5</c:v>
                </c:pt>
                <c:pt idx="42">
                  <c:v>274713</c:v>
                </c:pt>
                <c:pt idx="43">
                  <c:v>102438.5</c:v>
                </c:pt>
                <c:pt idx="44">
                  <c:v>8263</c:v>
                </c:pt>
                <c:pt idx="45">
                  <c:v>91589</c:v>
                </c:pt>
                <c:pt idx="46">
                  <c:v>6978.5</c:v>
                </c:pt>
                <c:pt idx="47">
                  <c:v>57541.5</c:v>
                </c:pt>
                <c:pt idx="48">
                  <c:v>26850</c:v>
                </c:pt>
                <c:pt idx="49">
                  <c:v>9709</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+Charts'!$BW$208:$BW$490</c:f>
              <c:numCache>
                <c:formatCode>General_)</c:formatCode>
                <c:ptCount val="283"/>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+Charts'!$BX$208:$BX$490</c:f>
              <c:numCache>
                <c:formatCode>0.0%</c:formatCode>
                <c:ptCount val="283"/>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+Charts'!$CD$208:$CD$490</c:f>
              <c:numCache>
                <c:formatCode>General_)</c:formatCode>
                <c:ptCount val="283"/>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+Charts'!$CE$208:$CE$490</c:f>
              <c:numCache>
                <c:formatCode>General_)</c:formatCode>
                <c:ptCount val="283"/>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+Charts'!$CF$208:$CF$490</c:f>
              <c:numCache>
                <c:formatCode>General_)</c:formatCode>
                <c:ptCount val="283"/>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+Charts'!$CG$208:$CG$490</c:f>
              <c:numCache>
                <c:formatCode>General_)</c:formatCode>
                <c:ptCount val="283"/>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+Charts'!$B$208:$B$490</c:f>
              <c:strCache>
                <c:ptCount val="28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strCache>
            </c:strRef>
          </c:cat>
          <c:val>
            <c:numRef>
              <c:f>'From State&amp;Country +Charts'!$CH$208:$CH$490</c:f>
              <c:numCache>
                <c:formatCode>General_)</c:formatCode>
                <c:ptCount val="283"/>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1" sqref="B1"/>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3" customFormat="1" ht="26.55" customHeight="1" thickTop="1" thickBot="1" x14ac:dyDescent="0.3">
      <c r="B3" s="45"/>
      <c r="C3" s="130"/>
      <c r="D3" s="94">
        <f>'OSDR Data'!A$477</f>
        <v>44927</v>
      </c>
      <c r="E3" s="95"/>
      <c r="F3" s="96"/>
      <c r="G3" s="97" t="s">
        <v>631</v>
      </c>
      <c r="H3" s="98">
        <f>D3</f>
        <v>44927</v>
      </c>
      <c r="I3" s="99"/>
    </row>
    <row r="4" spans="2:10" ht="21.3" customHeight="1" thickBot="1" x14ac:dyDescent="0.35">
      <c r="B4" s="86"/>
      <c r="C4" s="144" t="s">
        <v>830</v>
      </c>
      <c r="D4" s="144" t="s">
        <v>827</v>
      </c>
      <c r="E4" s="141" t="s">
        <v>323</v>
      </c>
      <c r="F4" s="87" t="str">
        <f>C4</f>
        <v>2023</v>
      </c>
      <c r="G4" s="85" t="str">
        <f>D4</f>
        <v>2022</v>
      </c>
      <c r="H4" s="88" t="s">
        <v>323</v>
      </c>
      <c r="I4" s="46"/>
    </row>
    <row r="5" spans="2:10" ht="25.35" customHeight="1" thickTop="1" x14ac:dyDescent="0.25">
      <c r="B5" s="131" t="s">
        <v>316</v>
      </c>
      <c r="C5" s="90">
        <f>'OSDR Data'!AG$477</f>
        <v>13728</v>
      </c>
      <c r="D5" s="89">
        <f>'OSDR Data'!AC$465</f>
        <v>13739</v>
      </c>
      <c r="E5" s="142">
        <f>IFERROR(ROUND(((C5-D5)/D5)*100,1),100)</f>
        <v>-0.1</v>
      </c>
      <c r="F5" s="91">
        <f>'OSDR Data'!AD$477</f>
        <v>178782</v>
      </c>
      <c r="G5" s="89">
        <f>'OSDR Data'!AD$465</f>
        <v>181825</v>
      </c>
      <c r="H5" s="92">
        <f>ROUND(((F5-G5)/G5)*100,1)</f>
        <v>-1.7</v>
      </c>
      <c r="I5" s="47"/>
      <c r="J5" s="48" t="s">
        <v>320</v>
      </c>
    </row>
    <row r="6" spans="2:10" ht="25.35" customHeight="1" thickBot="1" x14ac:dyDescent="0.3">
      <c r="B6" s="140" t="s">
        <v>654</v>
      </c>
      <c r="C6" s="118">
        <f>ROUND(C5/$J16,0)</f>
        <v>3432</v>
      </c>
      <c r="D6" s="139">
        <f>ROUND(D5/$J17,0)</f>
        <v>3435</v>
      </c>
      <c r="E6" s="143">
        <f>IFERROR(ROUND(((C6-D6)/D6)*100,1),100)</f>
        <v>-0.1</v>
      </c>
      <c r="F6" s="119">
        <f>ROUND(F5/$H27,0)</f>
        <v>3438</v>
      </c>
      <c r="G6" s="139">
        <f>ROUND(G5/$H28,0)</f>
        <v>3497</v>
      </c>
      <c r="H6" s="120">
        <f>ROUND(((F6-G6)/G6)*100,1)</f>
        <v>-1.7</v>
      </c>
      <c r="I6" s="47"/>
      <c r="J6" s="70">
        <f>C5-D5</f>
        <v>-11</v>
      </c>
    </row>
    <row r="7" spans="2:10" ht="21.15" hidden="1" customHeight="1" thickTop="1" thickBot="1" x14ac:dyDescent="0.3">
      <c r="B7" s="205" t="s">
        <v>657</v>
      </c>
      <c r="C7" s="206"/>
      <c r="D7" s="206"/>
      <c r="E7" s="206"/>
      <c r="F7" s="206"/>
      <c r="G7" s="206"/>
      <c r="H7" s="207"/>
      <c r="I7" s="47"/>
      <c r="J7" s="70"/>
    </row>
    <row r="8" spans="2:10" ht="20.85" customHeight="1" thickTop="1" x14ac:dyDescent="0.25">
      <c r="B8" s="105" t="s">
        <v>317</v>
      </c>
      <c r="C8" s="107">
        <f>'OSDR Data'!B$477</f>
        <v>2552</v>
      </c>
      <c r="D8" s="106">
        <f>'OSDR Data'!B$465</f>
        <v>3110</v>
      </c>
      <c r="E8" s="108">
        <f t="shared" ref="E8:E12" si="0">IFERROR(ROUND(((C8-D8)/D8)*100,1),100)</f>
        <v>-17.899999999999999</v>
      </c>
      <c r="F8" s="109">
        <f>'OSDR Data'!D$477</f>
        <v>35674</v>
      </c>
      <c r="G8" s="106">
        <f>'OSDR Data'!D$465</f>
        <v>40967</v>
      </c>
      <c r="H8" s="110">
        <f>ROUND(((F8-G8)/G8)*100,1)</f>
        <v>-12.9</v>
      </c>
      <c r="I8" s="49"/>
    </row>
    <row r="9" spans="2:10" ht="20.85" customHeight="1" x14ac:dyDescent="0.25">
      <c r="B9" s="111" t="s">
        <v>318</v>
      </c>
      <c r="C9" s="113">
        <f>'OSDR Data'!F$477</f>
        <v>1416</v>
      </c>
      <c r="D9" s="112">
        <f>'OSDR Data'!F$465</f>
        <v>1547</v>
      </c>
      <c r="E9" s="114">
        <f t="shared" si="0"/>
        <v>-8.5</v>
      </c>
      <c r="F9" s="115">
        <f>'OSDR Data'!H$477</f>
        <v>18528</v>
      </c>
      <c r="G9" s="112">
        <f>'OSDR Data'!H$465</f>
        <v>21106</v>
      </c>
      <c r="H9" s="116">
        <f>ROUND(((F9-G9)/G9)*100,1)</f>
        <v>-12.2</v>
      </c>
      <c r="I9" s="49"/>
    </row>
    <row r="10" spans="2:10" ht="20.85" customHeight="1" x14ac:dyDescent="0.25">
      <c r="B10" s="111" t="s">
        <v>319</v>
      </c>
      <c r="C10" s="113">
        <f>'OSDR Data'!J$477</f>
        <v>845</v>
      </c>
      <c r="D10" s="112">
        <f>'OSDR Data'!J$465</f>
        <v>794</v>
      </c>
      <c r="E10" s="114">
        <f t="shared" si="0"/>
        <v>6.4</v>
      </c>
      <c r="F10" s="115">
        <f>'OSDR Data'!L$477</f>
        <v>10578</v>
      </c>
      <c r="G10" s="112">
        <f>'OSDR Data'!L$465</f>
        <v>10535</v>
      </c>
      <c r="H10" s="116">
        <f>ROUND(((F10-G10)/G10)*100,1)</f>
        <v>0.4</v>
      </c>
      <c r="I10" s="49"/>
    </row>
    <row r="11" spans="2:10" ht="20.85" customHeight="1" x14ac:dyDescent="0.25">
      <c r="B11" s="105" t="s">
        <v>650</v>
      </c>
      <c r="C11" s="107">
        <f>'OSDR Data'!N$477</f>
        <v>546</v>
      </c>
      <c r="D11" s="106">
        <f>'OSDR Data'!N$465</f>
        <v>544</v>
      </c>
      <c r="E11" s="108">
        <f t="shared" si="0"/>
        <v>0.4</v>
      </c>
      <c r="F11" s="109">
        <f>'OSDR Data'!P$477</f>
        <v>7263</v>
      </c>
      <c r="G11" s="106">
        <f>'OSDR Data'!P$465</f>
        <v>7618</v>
      </c>
      <c r="H11" s="110">
        <f>ROUND(((F11-G11)/G11)*100,1)</f>
        <v>-4.7</v>
      </c>
      <c r="I11" s="49"/>
    </row>
    <row r="12" spans="2:10" ht="20.85" customHeight="1" thickBot="1" x14ac:dyDescent="0.3">
      <c r="B12" s="117" t="s">
        <v>651</v>
      </c>
      <c r="C12" s="101">
        <f>'OSDR Data'!R$477</f>
        <v>454</v>
      </c>
      <c r="D12" s="100">
        <f>'OSDR Data'!R$465</f>
        <v>473</v>
      </c>
      <c r="E12" s="102">
        <f t="shared" si="0"/>
        <v>-4</v>
      </c>
      <c r="F12" s="103">
        <f>'OSDR Data'!T$477</f>
        <v>5879</v>
      </c>
      <c r="G12" s="100">
        <f>'OSDR Data'!T$465</f>
        <v>6237</v>
      </c>
      <c r="H12" s="104">
        <f>ROUND(((F12-G12)/G12)*100,1)</f>
        <v>-5.7</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3">
        <f>'From State&amp;Country +Charts'!$BU$489+1</f>
        <v>44927</v>
      </c>
      <c r="E16" s="204"/>
      <c r="F16" s="73" t="s">
        <v>823</v>
      </c>
      <c r="G16" s="203">
        <f>'From State&amp;Country +Charts'!$BU$490</f>
        <v>44957</v>
      </c>
      <c r="H16" s="204"/>
      <c r="I16" s="76" t="s">
        <v>824</v>
      </c>
      <c r="J16" s="121" t="str">
        <f>LEFT(I16,1)</f>
        <v>4</v>
      </c>
    </row>
    <row r="17" spans="2:10" ht="20.399999999999999" customHeight="1" x14ac:dyDescent="0.25">
      <c r="B17" s="74" t="s">
        <v>639</v>
      </c>
      <c r="C17" s="75"/>
      <c r="D17" s="203">
        <f>'From State&amp;Country +Charts'!$BU$477+1</f>
        <v>44562</v>
      </c>
      <c r="E17" s="204"/>
      <c r="F17" s="73" t="s">
        <v>823</v>
      </c>
      <c r="G17" s="203">
        <f>'From State&amp;Country +Charts'!$BU$478</f>
        <v>44592</v>
      </c>
      <c r="H17" s="204"/>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3432</v>
      </c>
      <c r="H19" s="135"/>
      <c r="I19" s="137"/>
      <c r="J19" s="138"/>
    </row>
    <row r="20" spans="2:10" ht="20.399999999999999" customHeight="1" x14ac:dyDescent="0.25">
      <c r="B20" s="125" t="s">
        <v>655</v>
      </c>
      <c r="C20" s="123"/>
      <c r="D20" s="126"/>
      <c r="E20" s="123"/>
      <c r="F20" s="124"/>
      <c r="G20" s="127">
        <f>D6</f>
        <v>3435</v>
      </c>
      <c r="H20" s="135"/>
      <c r="I20" s="137"/>
      <c r="J20" s="138"/>
    </row>
    <row r="21" spans="2:10" ht="20.399999999999999" customHeight="1" x14ac:dyDescent="0.25">
      <c r="B21" s="125"/>
      <c r="C21" s="123"/>
      <c r="D21" s="123"/>
      <c r="E21" s="123" t="s">
        <v>497</v>
      </c>
      <c r="F21" s="124"/>
      <c r="G21" s="128">
        <f>G19-G20</f>
        <v>-3</v>
      </c>
      <c r="H21" s="198">
        <f>G21/G20</f>
        <v>-8.7336244541484718E-4</v>
      </c>
      <c r="I21" s="137"/>
      <c r="J21" s="138"/>
    </row>
    <row r="23" spans="2:10" ht="20.100000000000001" customHeight="1" x14ac:dyDescent="0.25">
      <c r="B23" s="122" t="s">
        <v>496</v>
      </c>
      <c r="C23" s="123"/>
      <c r="D23" s="123"/>
      <c r="E23" s="123"/>
      <c r="F23" s="124"/>
      <c r="G23" s="127">
        <f>C5</f>
        <v>13728</v>
      </c>
      <c r="H23" s="46"/>
      <c r="I23" s="46"/>
    </row>
    <row r="24" spans="2:10" ht="20.100000000000001" customHeight="1" x14ac:dyDescent="0.25">
      <c r="B24" s="125" t="s">
        <v>635</v>
      </c>
      <c r="C24" s="123"/>
      <c r="D24" s="126"/>
      <c r="E24" s="123"/>
      <c r="F24" s="124"/>
      <c r="G24" s="127">
        <f>D5</f>
        <v>13739</v>
      </c>
      <c r="H24" s="46"/>
      <c r="I24" s="46"/>
    </row>
    <row r="25" spans="2:10" ht="20.100000000000001" customHeight="1" x14ac:dyDescent="0.25">
      <c r="B25" s="125"/>
      <c r="C25" s="123"/>
      <c r="D25" s="123"/>
      <c r="E25" s="123" t="s">
        <v>497</v>
      </c>
      <c r="F25" s="124"/>
      <c r="G25" s="128">
        <f>G23-G24</f>
        <v>-11</v>
      </c>
      <c r="H25" s="50"/>
    </row>
    <row r="27" spans="2:10" ht="20.100000000000001" customHeight="1" x14ac:dyDescent="0.25">
      <c r="B27" s="122" t="s">
        <v>632</v>
      </c>
      <c r="C27" s="123"/>
      <c r="D27" s="123"/>
      <c r="E27" s="123"/>
      <c r="F27" s="124"/>
      <c r="G27" s="127">
        <f>F5</f>
        <v>178782</v>
      </c>
      <c r="H27" s="129">
        <v>52</v>
      </c>
    </row>
    <row r="28" spans="2:10" ht="20.100000000000001" customHeight="1" x14ac:dyDescent="0.25">
      <c r="B28" s="125" t="s">
        <v>633</v>
      </c>
      <c r="C28" s="123"/>
      <c r="D28" s="126"/>
      <c r="E28" s="123"/>
      <c r="F28" s="124"/>
      <c r="G28" s="127">
        <f>G5</f>
        <v>181825</v>
      </c>
      <c r="H28" s="129">
        <v>52</v>
      </c>
    </row>
    <row r="29" spans="2:10" ht="20.100000000000001" customHeight="1" x14ac:dyDescent="0.25">
      <c r="B29" s="125"/>
      <c r="C29" s="123"/>
      <c r="D29" s="123"/>
      <c r="E29" s="123" t="s">
        <v>497</v>
      </c>
      <c r="F29" s="124"/>
      <c r="G29" s="128">
        <f>G27-G28</f>
        <v>-3043</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P483" activePane="bottomRight" state="frozen"/>
      <selection activeCell="A360" sqref="A360:IV360"/>
      <selection pane="topRight" activeCell="A360" sqref="A360:IV360"/>
      <selection pane="bottomLeft" activeCell="A360" sqref="A360:IV360"/>
      <selection pane="bottomRight" activeCell="AM474" sqref="B472:AM477"/>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77" si="569">SUM(B464:B475)</f>
        <v>37133</v>
      </c>
      <c r="E475" s="64"/>
      <c r="F475" s="64">
        <f>'From State&amp;Country +Charts'!AN488</f>
        <v>1369</v>
      </c>
      <c r="G475" s="64"/>
      <c r="H475" s="64">
        <f t="shared" ref="H475:H477" si="570">SUM(F464:F475)</f>
        <v>19198</v>
      </c>
      <c r="I475" s="64"/>
      <c r="J475" s="64">
        <f>'From State&amp;Country +Charts'!AT488</f>
        <v>758</v>
      </c>
      <c r="K475" s="64"/>
      <c r="L475" s="64">
        <f t="shared" ref="L475:L477" si="571">SUM(J464:J475)</f>
        <v>10701</v>
      </c>
      <c r="M475" s="64"/>
      <c r="N475">
        <f>'From State&amp;Country +Charts'!F488</f>
        <v>535</v>
      </c>
      <c r="O475" s="64"/>
      <c r="P475" s="64">
        <f t="shared" ref="P475:P477" si="572">SUM(N464:N475)</f>
        <v>7425</v>
      </c>
      <c r="Q475" s="64"/>
      <c r="R475">
        <f>'From State&amp;Country +Charts'!O488</f>
        <v>436</v>
      </c>
      <c r="S475" s="64"/>
      <c r="T475" s="64">
        <f t="shared" ref="T475:T477" si="573">SUM(R464:R475)</f>
        <v>6042</v>
      </c>
      <c r="U475" s="64"/>
      <c r="V475" s="79">
        <f t="shared" ref="V475:V477" si="574">B475/AC475</f>
        <v>0.18784022080809629</v>
      </c>
      <c r="W475" s="79">
        <f t="shared" ref="W475:W477" si="575">F475/AC475</f>
        <v>0.10496051521889135</v>
      </c>
      <c r="X475" s="79">
        <f t="shared" ref="X475:X477" si="576">J475/AC475</f>
        <v>5.8115464233688567E-2</v>
      </c>
      <c r="Y475" s="8">
        <f t="shared" ref="Y475:Y477" si="577">N475/AC475</f>
        <v>4.1018170666257764E-2</v>
      </c>
      <c r="Z475" s="8">
        <f t="shared" ref="Z475:Z477" si="578">R475/AC475</f>
        <v>3.3427892356053056E-2</v>
      </c>
      <c r="AA475" s="64"/>
      <c r="AB475" s="64"/>
      <c r="AC475" s="64">
        <f>'From State&amp;Country +Charts'!BR488</f>
        <v>13043</v>
      </c>
      <c r="AD475" s="64">
        <f t="shared" ref="AD475:AD477" si="579">SUM(AC464:AC475)</f>
        <v>181207</v>
      </c>
      <c r="AE475" s="80">
        <f t="shared" ref="AE475:AE477" si="580">(AC475/AC463)-1</f>
        <v>-5.6905278380332658E-2</v>
      </c>
      <c r="AF475" s="64"/>
      <c r="AG475" s="64">
        <f t="shared" ref="AG475:AG477" si="581">AC475</f>
        <v>13043</v>
      </c>
      <c r="AH475" s="64">
        <v>8831</v>
      </c>
      <c r="AI475" s="64">
        <f t="shared" ref="AI475:AI477" si="582">AG475-AH475</f>
        <v>4212</v>
      </c>
      <c r="AJ475" s="64">
        <f t="shared" ref="AJ475:AJ477" si="583">SUM(AI464:AI475)</f>
        <v>51629</v>
      </c>
      <c r="AK475" s="64">
        <f t="shared" ref="AK475:AK477" si="584">AJ475/12</f>
        <v>4302.416666666667</v>
      </c>
      <c r="AL475" s="64">
        <f t="shared" ref="AL475:AL477"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row>
    <row r="479" spans="1:39" x14ac:dyDescent="0.3">
      <c r="A479" s="44">
        <v>44986</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P480" activePane="bottomRight" state="frozen"/>
      <selection activeCell="BT487" sqref="BT487"/>
      <selection pane="topRight" activeCell="BT487" sqref="BT487"/>
      <selection pane="bottomLeft" activeCell="BT487" sqref="BT487"/>
      <selection pane="bottomRight" activeCell="BT487" sqref="BT48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8" t="s">
        <v>636</v>
      </c>
      <c r="CL1" s="208"/>
    </row>
    <row r="2" spans="1:107" x14ac:dyDescent="0.3">
      <c r="BW2" s="1" t="s">
        <v>477</v>
      </c>
      <c r="BX2" s="26" t="s">
        <v>484</v>
      </c>
      <c r="BY2" s="1" t="s">
        <v>479</v>
      </c>
      <c r="CD2" s="1" t="s">
        <v>489</v>
      </c>
      <c r="CK2" s="208" t="s">
        <v>637</v>
      </c>
      <c r="CL2" s="208"/>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0"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4"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 si="1104">SUM(BR479:BR490)</f>
        <v>178782</v>
      </c>
      <c r="BX490" s="25">
        <f t="shared" ref="BX490" si="1105">(BW490/BW478)-1</f>
        <v>-1.6735872404784802E-2</v>
      </c>
      <c r="BY490" s="41">
        <v>12924</v>
      </c>
      <c r="BZ490" s="37">
        <f t="shared" ref="BZ490" si="1106">BR490-BY490</f>
        <v>804</v>
      </c>
      <c r="CA490" s="37">
        <f t="shared" ref="CA490" si="1107">SUM(BZ479:BZ490)</f>
        <v>46821</v>
      </c>
      <c r="CD490">
        <f t="shared" ref="CD490" si="1108">SUM(H479:H490)</f>
        <v>35674</v>
      </c>
      <c r="CE490">
        <f t="shared" ref="CE490" si="1109">SUM(AN479:AN490)</f>
        <v>18528</v>
      </c>
      <c r="CF490">
        <f t="shared" ref="CF490" si="1110">SUM(AT479:AT490)</f>
        <v>10578</v>
      </c>
      <c r="CG490">
        <f t="shared" ref="CG490" si="1111">SUM(F479:F490)</f>
        <v>7263</v>
      </c>
      <c r="CH490">
        <f t="shared" ref="CH490" si="1112">SUM(O479:O490)</f>
        <v>5879</v>
      </c>
      <c r="CZ490" s="82">
        <v>44927</v>
      </c>
      <c r="DA490" s="6">
        <f t="shared" ref="DA490" si="1113">AVERAGE(BS455:BS490)</f>
        <v>13074.361111111111</v>
      </c>
      <c r="DB490" s="6">
        <f t="shared" ref="DB490" si="1114">AVERAGE(BS479:BS490)</f>
        <v>14898.5</v>
      </c>
      <c r="DC490" s="84">
        <f t="shared" ref="DC490" si="1115">BS490</f>
        <v>13728</v>
      </c>
    </row>
    <row r="491" spans="2:107" x14ac:dyDescent="0.3">
      <c r="B491" s="58">
        <v>44958</v>
      </c>
      <c r="C491" t="s">
        <v>444</v>
      </c>
      <c r="BC491">
        <v>0</v>
      </c>
      <c r="BD491">
        <v>0</v>
      </c>
      <c r="BE491">
        <v>0</v>
      </c>
      <c r="BF491">
        <v>0</v>
      </c>
      <c r="BG491">
        <v>0</v>
      </c>
      <c r="BH491">
        <v>0</v>
      </c>
      <c r="BI491">
        <v>0</v>
      </c>
      <c r="BJ491">
        <v>0</v>
      </c>
      <c r="BK491">
        <v>0</v>
      </c>
      <c r="BL491">
        <v>0</v>
      </c>
      <c r="BM491">
        <v>0</v>
      </c>
      <c r="BN491">
        <v>0</v>
      </c>
      <c r="BS491" s="3">
        <f t="shared" si="938"/>
        <v>0</v>
      </c>
      <c r="BT491" s="3">
        <v>0</v>
      </c>
      <c r="BU491" s="40">
        <v>44985</v>
      </c>
      <c r="CZ491" s="82">
        <v>44958</v>
      </c>
    </row>
    <row r="492" spans="2:107" x14ac:dyDescent="0.3">
      <c r="B492" s="58">
        <v>44986</v>
      </c>
      <c r="C492" t="s">
        <v>445</v>
      </c>
      <c r="BC492">
        <v>0</v>
      </c>
      <c r="BD492">
        <v>0</v>
      </c>
      <c r="BE492">
        <v>0</v>
      </c>
      <c r="BF492">
        <v>0</v>
      </c>
      <c r="BG492">
        <v>0</v>
      </c>
      <c r="BH492">
        <v>0</v>
      </c>
      <c r="BI492">
        <v>0</v>
      </c>
      <c r="BJ492">
        <v>0</v>
      </c>
      <c r="BK492">
        <v>0</v>
      </c>
      <c r="BL492">
        <v>0</v>
      </c>
      <c r="BM492">
        <v>0</v>
      </c>
      <c r="BN492">
        <v>0</v>
      </c>
      <c r="BS492" s="3">
        <f t="shared" si="938"/>
        <v>0</v>
      </c>
      <c r="BT492" s="3">
        <v>0</v>
      </c>
      <c r="BU492" s="40">
        <v>45016</v>
      </c>
      <c r="CZ492" s="82">
        <v>44986</v>
      </c>
    </row>
    <row r="493" spans="2:107" x14ac:dyDescent="0.3">
      <c r="B493" s="58">
        <v>45017</v>
      </c>
      <c r="C493" t="s">
        <v>446</v>
      </c>
      <c r="BC493">
        <v>0</v>
      </c>
      <c r="BD493">
        <v>0</v>
      </c>
      <c r="BE493">
        <v>0</v>
      </c>
      <c r="BF493">
        <v>0</v>
      </c>
      <c r="BG493">
        <v>0</v>
      </c>
      <c r="BH493">
        <v>0</v>
      </c>
      <c r="BI493">
        <v>0</v>
      </c>
      <c r="BJ493">
        <v>0</v>
      </c>
      <c r="BK493">
        <v>0</v>
      </c>
      <c r="BL493">
        <v>0</v>
      </c>
      <c r="BM493">
        <v>0</v>
      </c>
      <c r="BN493">
        <v>0</v>
      </c>
      <c r="BS493" s="3">
        <f t="shared" si="938"/>
        <v>0</v>
      </c>
      <c r="BT493" s="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S494" s="3">
        <f t="shared" si="938"/>
        <v>0</v>
      </c>
      <c r="BT494" s="3">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28155.5</v>
      </c>
      <c r="E570" s="5">
        <f t="shared" ref="E570:BP570" si="1116">SUM(E4:E567)</f>
        <v>132949.5</v>
      </c>
      <c r="F570" s="5">
        <f t="shared" si="1116"/>
        <v>204494</v>
      </c>
      <c r="G570" s="5">
        <f t="shared" si="1116"/>
        <v>26653.5</v>
      </c>
      <c r="H570" s="5">
        <f t="shared" si="1116"/>
        <v>1196224.5</v>
      </c>
      <c r="I570" s="5">
        <f t="shared" si="1116"/>
        <v>165226</v>
      </c>
      <c r="J570" s="5">
        <f t="shared" si="1116"/>
        <v>27283</v>
      </c>
      <c r="K570" s="5">
        <f t="shared" si="1116"/>
        <v>6031.5</v>
      </c>
      <c r="L570" s="5">
        <f t="shared" si="1116"/>
        <v>179410</v>
      </c>
      <c r="M570" s="5">
        <f t="shared" si="1116"/>
        <v>82042</v>
      </c>
      <c r="N570" s="5">
        <f t="shared" si="1116"/>
        <v>90142.5</v>
      </c>
      <c r="O570" s="5">
        <f t="shared" si="1116"/>
        <v>217336.5</v>
      </c>
      <c r="P570" s="5">
        <f t="shared" si="1116"/>
        <v>119135.5</v>
      </c>
      <c r="Q570" s="5">
        <f t="shared" si="1116"/>
        <v>45555</v>
      </c>
      <c r="R570" s="5">
        <f t="shared" si="1116"/>
        <v>34817.5</v>
      </c>
      <c r="S570" s="5">
        <f t="shared" si="1116"/>
        <v>46373.5</v>
      </c>
      <c r="T570" s="5">
        <f t="shared" si="1116"/>
        <v>22294</v>
      </c>
      <c r="U570" s="5">
        <f t="shared" si="1116"/>
        <v>34280.5</v>
      </c>
      <c r="V570" s="5">
        <f t="shared" si="1116"/>
        <v>12937.5</v>
      </c>
      <c r="W570" s="5">
        <f t="shared" si="1116"/>
        <v>46621</v>
      </c>
      <c r="X570" s="5">
        <f t="shared" si="1116"/>
        <v>57942</v>
      </c>
      <c r="Y570" s="5">
        <f t="shared" si="1116"/>
        <v>94078</v>
      </c>
      <c r="Z570" s="5">
        <f t="shared" si="1116"/>
        <v>74911.5</v>
      </c>
      <c r="AA570" s="5">
        <f t="shared" si="1116"/>
        <v>14916</v>
      </c>
      <c r="AB570" s="5">
        <f t="shared" si="1116"/>
        <v>58280</v>
      </c>
      <c r="AC570" s="5">
        <f t="shared" si="1116"/>
        <v>119314</v>
      </c>
      <c r="AD570" s="5">
        <f t="shared" si="1116"/>
        <v>26684.5</v>
      </c>
      <c r="AE570" s="5">
        <f t="shared" si="1116"/>
        <v>115791</v>
      </c>
      <c r="AF570" s="5">
        <f t="shared" si="1116"/>
        <v>14071.5</v>
      </c>
      <c r="AG570" s="5">
        <f t="shared" si="1116"/>
        <v>50795</v>
      </c>
      <c r="AH570" s="5">
        <f t="shared" si="1116"/>
        <v>47010</v>
      </c>
      <c r="AI570" s="5">
        <f t="shared" si="1116"/>
        <v>108488</v>
      </c>
      <c r="AJ570" s="5">
        <f t="shared" si="1116"/>
        <v>77526.5</v>
      </c>
      <c r="AK570" s="5">
        <f t="shared" si="1116"/>
        <v>21829.5</v>
      </c>
      <c r="AL570" s="5">
        <f t="shared" si="1116"/>
        <v>75268.5</v>
      </c>
      <c r="AM570" s="5">
        <f t="shared" si="1116"/>
        <v>43352</v>
      </c>
      <c r="AN570" s="5">
        <f t="shared" si="1116"/>
        <v>684935</v>
      </c>
      <c r="AO570" s="5">
        <f t="shared" si="1116"/>
        <v>68143.5</v>
      </c>
      <c r="AP570" s="5">
        <f t="shared" si="1116"/>
        <v>7400</v>
      </c>
      <c r="AQ570" s="5">
        <f t="shared" si="1116"/>
        <v>31688.5</v>
      </c>
      <c r="AR570" s="5">
        <f t="shared" si="1116"/>
        <v>18962.5</v>
      </c>
      <c r="AS570" s="5">
        <f t="shared" si="1116"/>
        <v>49651.5</v>
      </c>
      <c r="AT570" s="5">
        <f t="shared" si="1116"/>
        <v>274713</v>
      </c>
      <c r="AU570" s="5">
        <f t="shared" si="1116"/>
        <v>102438.5</v>
      </c>
      <c r="AV570" s="5">
        <f t="shared" si="1116"/>
        <v>8263</v>
      </c>
      <c r="AW570" s="5">
        <f t="shared" si="1116"/>
        <v>91589</v>
      </c>
      <c r="AX570" s="5">
        <f t="shared" si="1116"/>
        <v>135943.5</v>
      </c>
      <c r="AY570" s="5">
        <f t="shared" si="1116"/>
        <v>6978.5</v>
      </c>
      <c r="AZ570" s="5">
        <f t="shared" si="1116"/>
        <v>57541.5</v>
      </c>
      <c r="BA570" s="5">
        <f t="shared" si="1116"/>
        <v>26850</v>
      </c>
      <c r="BB570" s="5">
        <f t="shared" si="1116"/>
        <v>9709</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16"/>
        <v>60034.5</v>
      </c>
      <c r="BP570" s="5">
        <f t="shared" si="1116"/>
        <v>40292.5</v>
      </c>
      <c r="BQ570" s="5">
        <f t="shared" ref="BQ570" si="1117">SUM(BQ4:BQ567)</f>
        <v>226261</v>
      </c>
      <c r="CK570"/>
      <c r="CL570"/>
      <c r="CM570"/>
      <c r="CN570"/>
      <c r="CO570"/>
      <c r="CP570"/>
      <c r="CQ570"/>
      <c r="CR570"/>
      <c r="CS570"/>
      <c r="CT570"/>
      <c r="DC570" s="64"/>
    </row>
    <row r="571" spans="2:107" x14ac:dyDescent="0.3">
      <c r="D571">
        <f t="shared" ref="D571:AI571" si="1118">IF(D570=MAX($D570:$BB570),D3,0)</f>
        <v>0</v>
      </c>
      <c r="E571">
        <f t="shared" si="1118"/>
        <v>0</v>
      </c>
      <c r="F571">
        <f t="shared" si="1118"/>
        <v>0</v>
      </c>
      <c r="G571">
        <f t="shared" si="1118"/>
        <v>0</v>
      </c>
      <c r="H571" t="str">
        <f t="shared" si="1118"/>
        <v>CALIFORNIA</v>
      </c>
      <c r="I571">
        <f t="shared" si="1118"/>
        <v>0</v>
      </c>
      <c r="J571">
        <f t="shared" si="1118"/>
        <v>0</v>
      </c>
      <c r="K571">
        <f t="shared" si="1118"/>
        <v>0</v>
      </c>
      <c r="L571">
        <f t="shared" si="1118"/>
        <v>0</v>
      </c>
      <c r="M571">
        <f t="shared" si="1118"/>
        <v>0</v>
      </c>
      <c r="N571">
        <f t="shared" si="1118"/>
        <v>0</v>
      </c>
      <c r="O571">
        <f t="shared" si="1118"/>
        <v>0</v>
      </c>
      <c r="P571">
        <f t="shared" si="1118"/>
        <v>0</v>
      </c>
      <c r="Q571">
        <f t="shared" si="1118"/>
        <v>0</v>
      </c>
      <c r="R571">
        <f t="shared" si="1118"/>
        <v>0</v>
      </c>
      <c r="S571">
        <f t="shared" si="1118"/>
        <v>0</v>
      </c>
      <c r="T571">
        <f t="shared" si="1118"/>
        <v>0</v>
      </c>
      <c r="U571">
        <f t="shared" si="1118"/>
        <v>0</v>
      </c>
      <c r="V571">
        <f t="shared" si="1118"/>
        <v>0</v>
      </c>
      <c r="W571">
        <f t="shared" si="1118"/>
        <v>0</v>
      </c>
      <c r="X571">
        <f t="shared" si="1118"/>
        <v>0</v>
      </c>
      <c r="Y571">
        <f t="shared" si="1118"/>
        <v>0</v>
      </c>
      <c r="Z571">
        <f t="shared" si="1118"/>
        <v>0</v>
      </c>
      <c r="AA571">
        <f t="shared" si="1118"/>
        <v>0</v>
      </c>
      <c r="AB571">
        <f t="shared" si="1118"/>
        <v>0</v>
      </c>
      <c r="AC571">
        <f t="shared" si="1118"/>
        <v>0</v>
      </c>
      <c r="AD571">
        <f t="shared" si="1118"/>
        <v>0</v>
      </c>
      <c r="AE571">
        <f t="shared" si="1118"/>
        <v>0</v>
      </c>
      <c r="AF571">
        <f t="shared" si="1118"/>
        <v>0</v>
      </c>
      <c r="AG571">
        <f t="shared" si="1118"/>
        <v>0</v>
      </c>
      <c r="AH571">
        <f t="shared" si="1118"/>
        <v>0</v>
      </c>
      <c r="AI571">
        <f t="shared" si="1118"/>
        <v>0</v>
      </c>
      <c r="AJ571">
        <f t="shared" ref="AJ571:BB571" si="1119">IF(AJ570=MAX($D570:$BB570),AJ3,0)</f>
        <v>0</v>
      </c>
      <c r="AK571">
        <f t="shared" si="1119"/>
        <v>0</v>
      </c>
      <c r="AL571">
        <f t="shared" si="1119"/>
        <v>0</v>
      </c>
      <c r="AM571">
        <f t="shared" si="1119"/>
        <v>0</v>
      </c>
      <c r="AN571">
        <f t="shared" si="1119"/>
        <v>0</v>
      </c>
      <c r="AO571">
        <f t="shared" si="1119"/>
        <v>0</v>
      </c>
      <c r="AP571">
        <f t="shared" si="1119"/>
        <v>0</v>
      </c>
      <c r="AQ571">
        <f t="shared" si="1119"/>
        <v>0</v>
      </c>
      <c r="AR571">
        <f t="shared" si="1119"/>
        <v>0</v>
      </c>
      <c r="AS571">
        <f t="shared" si="1119"/>
        <v>0</v>
      </c>
      <c r="AT571">
        <f t="shared" si="1119"/>
        <v>0</v>
      </c>
      <c r="AU571">
        <f t="shared" si="1119"/>
        <v>0</v>
      </c>
      <c r="AV571">
        <f t="shared" si="1119"/>
        <v>0</v>
      </c>
      <c r="AW571">
        <f t="shared" si="1119"/>
        <v>0</v>
      </c>
      <c r="AX571">
        <f t="shared" si="1119"/>
        <v>0</v>
      </c>
      <c r="AY571">
        <f t="shared" si="1119"/>
        <v>0</v>
      </c>
      <c r="AZ571">
        <f t="shared" si="1119"/>
        <v>0</v>
      </c>
      <c r="BA571">
        <f t="shared" si="1119"/>
        <v>0</v>
      </c>
      <c r="BB571">
        <f t="shared" si="1119"/>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BT487" sqref="BT487"/>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+Charts'!$C$490</f>
        <v>January</v>
      </c>
      <c r="D2" s="147"/>
      <c r="E2" s="148"/>
      <c r="F2" s="148"/>
      <c r="G2" s="148"/>
      <c r="I2" s="42"/>
      <c r="J2" s="209"/>
      <c r="K2" s="209"/>
      <c r="L2" s="53"/>
    </row>
    <row r="3" spans="2:12" ht="26.25" customHeight="1" x14ac:dyDescent="0.3">
      <c r="B3" s="149" t="s">
        <v>658</v>
      </c>
      <c r="C3" s="149" t="str">
        <f>'OSDR Table'!J16</f>
        <v>4</v>
      </c>
      <c r="D3" s="149" t="str">
        <f>'OSDR Table'!J17</f>
        <v>4</v>
      </c>
      <c r="E3" s="148"/>
      <c r="F3" s="148"/>
      <c r="G3" s="148"/>
    </row>
    <row r="4" spans="2:12" s="54" customFormat="1" ht="39.299999999999997"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+Charts'!D$490</f>
        <v>60</v>
      </c>
      <c r="D5" s="163">
        <f>'From State&amp;Country +Charts'!D$478</f>
        <v>59</v>
      </c>
      <c r="E5" s="163">
        <f t="shared" ref="E5:E56" si="0">C5-D5</f>
        <v>1</v>
      </c>
      <c r="F5" s="158">
        <f>IFERROR((E5/D5),1)</f>
        <v>1.6949152542372881E-2</v>
      </c>
      <c r="G5" s="148"/>
      <c r="I5" s="67"/>
      <c r="L5" s="68"/>
    </row>
    <row r="6" spans="2:12" ht="16.8" x14ac:dyDescent="0.3">
      <c r="B6" s="152" t="s">
        <v>42</v>
      </c>
      <c r="C6" s="163">
        <f>'From State&amp;Country +Charts'!E$490</f>
        <v>168</v>
      </c>
      <c r="D6" s="163">
        <f>'From State&amp;Country +Charts'!E$478</f>
        <v>211</v>
      </c>
      <c r="E6" s="163">
        <f t="shared" si="0"/>
        <v>-43</v>
      </c>
      <c r="F6" s="158">
        <f t="shared" ref="F6:F56" si="1">IFERROR((E6/D6),1)</f>
        <v>-0.20379146919431279</v>
      </c>
      <c r="G6" s="148"/>
      <c r="I6" s="67"/>
      <c r="L6" s="68"/>
    </row>
    <row r="7" spans="2:12" ht="16.8" x14ac:dyDescent="0.3">
      <c r="B7" s="152" t="s">
        <v>43</v>
      </c>
      <c r="C7" s="163">
        <f>'From State&amp;Country +Charts'!F$490</f>
        <v>546</v>
      </c>
      <c r="D7" s="163">
        <f>'From State&amp;Country +Charts'!F$478</f>
        <v>544</v>
      </c>
      <c r="E7" s="163">
        <f t="shared" si="0"/>
        <v>2</v>
      </c>
      <c r="F7" s="158">
        <f t="shared" si="1"/>
        <v>3.6764705882352941E-3</v>
      </c>
      <c r="G7" s="148"/>
      <c r="I7" s="67"/>
      <c r="L7" s="68"/>
    </row>
    <row r="8" spans="2:12" ht="16.8" x14ac:dyDescent="0.3">
      <c r="B8" s="152" t="s">
        <v>44</v>
      </c>
      <c r="C8" s="163">
        <f>'From State&amp;Country +Charts'!G$490</f>
        <v>55</v>
      </c>
      <c r="D8" s="163">
        <f>'From State&amp;Country +Charts'!G$478</f>
        <v>48</v>
      </c>
      <c r="E8" s="163">
        <f t="shared" si="0"/>
        <v>7</v>
      </c>
      <c r="F8" s="158">
        <f t="shared" si="1"/>
        <v>0.14583333333333334</v>
      </c>
      <c r="G8" s="148"/>
      <c r="I8" s="67"/>
      <c r="L8" s="68"/>
    </row>
    <row r="9" spans="2:12" ht="16.8" x14ac:dyDescent="0.3">
      <c r="B9" s="152" t="s">
        <v>45</v>
      </c>
      <c r="C9" s="163">
        <f>'From State&amp;Country +Charts'!H$490</f>
        <v>2552</v>
      </c>
      <c r="D9" s="163">
        <f>'From State&amp;Country +Charts'!H$478</f>
        <v>3110</v>
      </c>
      <c r="E9" s="163">
        <f t="shared" si="0"/>
        <v>-558</v>
      </c>
      <c r="F9" s="158">
        <f t="shared" si="1"/>
        <v>-0.17942122186495177</v>
      </c>
      <c r="G9" s="148"/>
      <c r="I9" s="67"/>
      <c r="L9" s="68"/>
    </row>
    <row r="10" spans="2:12" ht="16.8" x14ac:dyDescent="0.3">
      <c r="B10" s="152" t="s">
        <v>46</v>
      </c>
      <c r="C10" s="163">
        <f>'From State&amp;Country +Charts'!I$490</f>
        <v>405</v>
      </c>
      <c r="D10" s="163">
        <f>'From State&amp;Country +Charts'!I$478</f>
        <v>443</v>
      </c>
      <c r="E10" s="163">
        <f t="shared" si="0"/>
        <v>-38</v>
      </c>
      <c r="F10" s="158">
        <f t="shared" si="1"/>
        <v>-8.5778781038374718E-2</v>
      </c>
      <c r="G10" s="148"/>
      <c r="I10" s="67"/>
      <c r="L10" s="68"/>
    </row>
    <row r="11" spans="2:12" ht="16.8" x14ac:dyDescent="0.3">
      <c r="B11" s="152" t="s">
        <v>47</v>
      </c>
      <c r="C11" s="163">
        <f>'From State&amp;Country +Charts'!J$490</f>
        <v>57</v>
      </c>
      <c r="D11" s="163">
        <f>'From State&amp;Country +Charts'!J$478</f>
        <v>59</v>
      </c>
      <c r="E11" s="163">
        <f t="shared" si="0"/>
        <v>-2</v>
      </c>
      <c r="F11" s="158">
        <f t="shared" si="1"/>
        <v>-3.3898305084745763E-2</v>
      </c>
      <c r="G11" s="148"/>
      <c r="I11" s="67"/>
      <c r="L11" s="68"/>
    </row>
    <row r="12" spans="2:12" ht="16.8" x14ac:dyDescent="0.3">
      <c r="B12" s="152" t="s">
        <v>48</v>
      </c>
      <c r="C12" s="163">
        <f>'From State&amp;Country +Charts'!K$490</f>
        <v>17</v>
      </c>
      <c r="D12" s="163">
        <f>'From State&amp;Country +Charts'!K$478</f>
        <v>24</v>
      </c>
      <c r="E12" s="163">
        <f t="shared" si="0"/>
        <v>-7</v>
      </c>
      <c r="F12" s="158">
        <f t="shared" si="1"/>
        <v>-0.29166666666666669</v>
      </c>
      <c r="G12" s="148"/>
      <c r="I12" s="67"/>
      <c r="L12" s="68"/>
    </row>
    <row r="13" spans="2:12" ht="16.8" x14ac:dyDescent="0.3">
      <c r="B13" s="152" t="s">
        <v>49</v>
      </c>
      <c r="C13" s="163">
        <f>'From State&amp;Country +Charts'!L$490</f>
        <v>541</v>
      </c>
      <c r="D13" s="163">
        <f>'From State&amp;Country +Charts'!L$478</f>
        <v>537</v>
      </c>
      <c r="E13" s="163">
        <f t="shared" si="0"/>
        <v>4</v>
      </c>
      <c r="F13" s="158">
        <f t="shared" si="1"/>
        <v>7.4487895716945996E-3</v>
      </c>
      <c r="G13" s="148"/>
      <c r="I13" s="67"/>
      <c r="L13" s="68"/>
    </row>
    <row r="14" spans="2:12" ht="16.8" x14ac:dyDescent="0.3">
      <c r="B14" s="152" t="s">
        <v>50</v>
      </c>
      <c r="C14" s="163">
        <f>'From State&amp;Country +Charts'!M$490</f>
        <v>265</v>
      </c>
      <c r="D14" s="163">
        <f>'From State&amp;Country +Charts'!M$478</f>
        <v>248</v>
      </c>
      <c r="E14" s="163">
        <f t="shared" si="0"/>
        <v>17</v>
      </c>
      <c r="F14" s="158">
        <f t="shared" si="1"/>
        <v>6.8548387096774188E-2</v>
      </c>
      <c r="G14" s="148"/>
      <c r="I14" s="67"/>
      <c r="L14" s="68"/>
    </row>
    <row r="15" spans="2:12" ht="16.8" x14ac:dyDescent="0.3">
      <c r="B15" s="152" t="s">
        <v>51</v>
      </c>
      <c r="C15" s="163">
        <f>'From State&amp;Country +Charts'!N$490</f>
        <v>188</v>
      </c>
      <c r="D15" s="163">
        <f>'From State&amp;Country +Charts'!N$478</f>
        <v>217</v>
      </c>
      <c r="E15" s="163">
        <f t="shared" si="0"/>
        <v>-29</v>
      </c>
      <c r="F15" s="158">
        <f t="shared" si="1"/>
        <v>-0.13364055299539171</v>
      </c>
      <c r="G15" s="148"/>
      <c r="I15" s="67"/>
      <c r="L15" s="68"/>
    </row>
    <row r="16" spans="2:12" ht="16.8" x14ac:dyDescent="0.3">
      <c r="B16" s="152" t="s">
        <v>52</v>
      </c>
      <c r="C16" s="163">
        <f>'From State&amp;Country +Charts'!O$490</f>
        <v>454</v>
      </c>
      <c r="D16" s="163">
        <f>'From State&amp;Country +Charts'!O$478</f>
        <v>473</v>
      </c>
      <c r="E16" s="163">
        <f t="shared" si="0"/>
        <v>-19</v>
      </c>
      <c r="F16" s="158">
        <f t="shared" si="1"/>
        <v>-4.0169133192389003E-2</v>
      </c>
      <c r="G16" s="148"/>
      <c r="I16" s="67"/>
      <c r="L16" s="68"/>
    </row>
    <row r="17" spans="2:12" ht="16.8" x14ac:dyDescent="0.3">
      <c r="B17" s="152" t="s">
        <v>53</v>
      </c>
      <c r="C17" s="163">
        <f>'From State&amp;Country +Charts'!P$490</f>
        <v>253</v>
      </c>
      <c r="D17" s="163">
        <f>'From State&amp;Country +Charts'!P$478</f>
        <v>302</v>
      </c>
      <c r="E17" s="163">
        <f t="shared" si="0"/>
        <v>-49</v>
      </c>
      <c r="F17" s="158">
        <f t="shared" si="1"/>
        <v>-0.16225165562913907</v>
      </c>
      <c r="G17" s="148"/>
      <c r="I17" s="67"/>
      <c r="L17" s="68"/>
    </row>
    <row r="18" spans="2:12" ht="16.8" x14ac:dyDescent="0.3">
      <c r="B18" s="152" t="s">
        <v>54</v>
      </c>
      <c r="C18" s="163">
        <f>'From State&amp;Country +Charts'!Q$490</f>
        <v>104</v>
      </c>
      <c r="D18" s="163">
        <f>'From State&amp;Country +Charts'!Q$478</f>
        <v>98</v>
      </c>
      <c r="E18" s="163">
        <f t="shared" si="0"/>
        <v>6</v>
      </c>
      <c r="F18" s="158">
        <f t="shared" si="1"/>
        <v>6.1224489795918366E-2</v>
      </c>
      <c r="G18" s="148"/>
      <c r="I18" s="67"/>
      <c r="L18" s="68"/>
    </row>
    <row r="19" spans="2:12" ht="16.8" x14ac:dyDescent="0.3">
      <c r="B19" s="152" t="s">
        <v>55</v>
      </c>
      <c r="C19" s="163">
        <f>'From State&amp;Country +Charts'!R$490</f>
        <v>78</v>
      </c>
      <c r="D19" s="163">
        <f>'From State&amp;Country +Charts'!R$478</f>
        <v>70</v>
      </c>
      <c r="E19" s="163">
        <f t="shared" si="0"/>
        <v>8</v>
      </c>
      <c r="F19" s="158">
        <f t="shared" si="1"/>
        <v>0.11428571428571428</v>
      </c>
      <c r="G19" s="148"/>
      <c r="I19" s="67"/>
      <c r="L19" s="68"/>
    </row>
    <row r="20" spans="2:12" ht="16.8" x14ac:dyDescent="0.3">
      <c r="B20" s="152" t="s">
        <v>56</v>
      </c>
      <c r="C20" s="163">
        <f>'From State&amp;Country +Charts'!S$490</f>
        <v>77</v>
      </c>
      <c r="D20" s="163">
        <f>'From State&amp;Country +Charts'!S$478</f>
        <v>70</v>
      </c>
      <c r="E20" s="163">
        <f t="shared" si="0"/>
        <v>7</v>
      </c>
      <c r="F20" s="158">
        <f t="shared" si="1"/>
        <v>0.1</v>
      </c>
      <c r="G20" s="148"/>
      <c r="I20" s="67"/>
      <c r="L20" s="68"/>
    </row>
    <row r="21" spans="2:12" ht="16.8" x14ac:dyDescent="0.3">
      <c r="B21" s="152" t="s">
        <v>57</v>
      </c>
      <c r="C21" s="163">
        <f>'From State&amp;Country +Charts'!T$490</f>
        <v>40</v>
      </c>
      <c r="D21" s="163">
        <f>'From State&amp;Country +Charts'!T$478</f>
        <v>56</v>
      </c>
      <c r="E21" s="163">
        <f t="shared" si="0"/>
        <v>-16</v>
      </c>
      <c r="F21" s="158">
        <f t="shared" si="1"/>
        <v>-0.2857142857142857</v>
      </c>
      <c r="G21" s="148"/>
      <c r="I21" s="67"/>
      <c r="L21" s="68"/>
    </row>
    <row r="22" spans="2:12" ht="16.8" x14ac:dyDescent="0.3">
      <c r="B22" s="152" t="s">
        <v>58</v>
      </c>
      <c r="C22" s="163">
        <f>'From State&amp;Country +Charts'!U$490</f>
        <v>78</v>
      </c>
      <c r="D22" s="163">
        <f>'From State&amp;Country +Charts'!U$478</f>
        <v>82</v>
      </c>
      <c r="E22" s="163">
        <f t="shared" si="0"/>
        <v>-4</v>
      </c>
      <c r="F22" s="158">
        <f t="shared" si="1"/>
        <v>-4.878048780487805E-2</v>
      </c>
      <c r="G22" s="148"/>
      <c r="I22" s="67"/>
      <c r="L22" s="68"/>
    </row>
    <row r="23" spans="2:12" ht="16.8" x14ac:dyDescent="0.3">
      <c r="B23" s="152" t="s">
        <v>59</v>
      </c>
      <c r="C23" s="163">
        <f>'From State&amp;Country +Charts'!V$490</f>
        <v>31</v>
      </c>
      <c r="D23" s="163">
        <f>'From State&amp;Country +Charts'!V$478</f>
        <v>22</v>
      </c>
      <c r="E23" s="163">
        <f t="shared" si="0"/>
        <v>9</v>
      </c>
      <c r="F23" s="158">
        <f t="shared" si="1"/>
        <v>0.40909090909090912</v>
      </c>
      <c r="G23" s="148"/>
      <c r="I23" s="67"/>
      <c r="L23" s="68"/>
    </row>
    <row r="24" spans="2:12" ht="16.8" x14ac:dyDescent="0.3">
      <c r="B24" s="152" t="s">
        <v>60</v>
      </c>
      <c r="C24" s="163">
        <f>'From State&amp;Country +Charts'!W$490</f>
        <v>137</v>
      </c>
      <c r="D24" s="163">
        <f>'From State&amp;Country +Charts'!W$478</f>
        <v>145</v>
      </c>
      <c r="E24" s="163">
        <f t="shared" si="0"/>
        <v>-8</v>
      </c>
      <c r="F24" s="158">
        <f t="shared" si="1"/>
        <v>-5.5172413793103448E-2</v>
      </c>
      <c r="G24" s="148"/>
      <c r="I24" s="67"/>
      <c r="L24" s="68"/>
    </row>
    <row r="25" spans="2:12" ht="16.8" x14ac:dyDescent="0.3">
      <c r="B25" s="152" t="s">
        <v>61</v>
      </c>
      <c r="C25" s="163">
        <f>'From State&amp;Country +Charts'!X$490</f>
        <v>165</v>
      </c>
      <c r="D25" s="163">
        <f>'From State&amp;Country +Charts'!X$478</f>
        <v>178</v>
      </c>
      <c r="E25" s="163">
        <f t="shared" si="0"/>
        <v>-13</v>
      </c>
      <c r="F25" s="158">
        <f t="shared" si="1"/>
        <v>-7.3033707865168537E-2</v>
      </c>
      <c r="G25" s="148"/>
      <c r="I25" s="67"/>
      <c r="L25" s="68"/>
    </row>
    <row r="26" spans="2:12" ht="16.8" x14ac:dyDescent="0.3">
      <c r="B26" s="152" t="s">
        <v>62</v>
      </c>
      <c r="C26" s="163">
        <f>'From State&amp;Country +Charts'!Y$490</f>
        <v>148</v>
      </c>
      <c r="D26" s="163">
        <f>'From State&amp;Country +Charts'!Y$478</f>
        <v>190</v>
      </c>
      <c r="E26" s="163">
        <f t="shared" si="0"/>
        <v>-42</v>
      </c>
      <c r="F26" s="158">
        <f t="shared" si="1"/>
        <v>-0.22105263157894736</v>
      </c>
      <c r="G26" s="148"/>
      <c r="I26" s="67"/>
      <c r="L26" s="68"/>
    </row>
    <row r="27" spans="2:12" ht="16.8" x14ac:dyDescent="0.3">
      <c r="B27" s="152" t="s">
        <v>63</v>
      </c>
      <c r="C27" s="163">
        <f>'From State&amp;Country +Charts'!Z$490</f>
        <v>130</v>
      </c>
      <c r="D27" s="163">
        <f>'From State&amp;Country +Charts'!Z$478</f>
        <v>151</v>
      </c>
      <c r="E27" s="163">
        <f t="shared" si="0"/>
        <v>-21</v>
      </c>
      <c r="F27" s="158">
        <f t="shared" si="1"/>
        <v>-0.13907284768211919</v>
      </c>
      <c r="G27" s="148"/>
      <c r="I27" s="67"/>
      <c r="L27" s="68"/>
    </row>
    <row r="28" spans="2:12" ht="16.8" x14ac:dyDescent="0.3">
      <c r="B28" s="152" t="s">
        <v>64</v>
      </c>
      <c r="C28" s="163">
        <f>'From State&amp;Country +Charts'!AA$490</f>
        <v>31</v>
      </c>
      <c r="D28" s="163">
        <f>'From State&amp;Country +Charts'!AA$478</f>
        <v>35</v>
      </c>
      <c r="E28" s="163">
        <f t="shared" si="0"/>
        <v>-4</v>
      </c>
      <c r="F28" s="158">
        <f t="shared" si="1"/>
        <v>-0.11428571428571428</v>
      </c>
      <c r="G28" s="148"/>
      <c r="I28" s="67"/>
      <c r="L28" s="68"/>
    </row>
    <row r="29" spans="2:12" ht="16.8" x14ac:dyDescent="0.3">
      <c r="B29" s="152" t="s">
        <v>65</v>
      </c>
      <c r="C29" s="163">
        <f>'From State&amp;Country +Charts'!AB$490</f>
        <v>129</v>
      </c>
      <c r="D29" s="163">
        <f>'From State&amp;Country +Charts'!AB$478</f>
        <v>134</v>
      </c>
      <c r="E29" s="163">
        <f t="shared" si="0"/>
        <v>-5</v>
      </c>
      <c r="F29" s="158">
        <f t="shared" si="1"/>
        <v>-3.7313432835820892E-2</v>
      </c>
      <c r="G29" s="148"/>
      <c r="I29" s="67"/>
      <c r="L29" s="68"/>
    </row>
    <row r="30" spans="2:12" ht="16.8" x14ac:dyDescent="0.3">
      <c r="B30" s="152" t="s">
        <v>66</v>
      </c>
      <c r="C30" s="163">
        <f>'From State&amp;Country +Charts'!AC$490</f>
        <v>173</v>
      </c>
      <c r="D30" s="163">
        <f>'From State&amp;Country +Charts'!AC$478</f>
        <v>174</v>
      </c>
      <c r="E30" s="163">
        <f t="shared" si="0"/>
        <v>-1</v>
      </c>
      <c r="F30" s="158">
        <f t="shared" si="1"/>
        <v>-5.7471264367816091E-3</v>
      </c>
      <c r="G30" s="148"/>
      <c r="I30" s="67"/>
      <c r="L30" s="68"/>
    </row>
    <row r="31" spans="2:12" ht="16.8" x14ac:dyDescent="0.3">
      <c r="B31" s="152" t="s">
        <v>67</v>
      </c>
      <c r="C31" s="163">
        <f>'From State&amp;Country +Charts'!AD$490</f>
        <v>37</v>
      </c>
      <c r="D31" s="163">
        <f>'From State&amp;Country +Charts'!AD$478</f>
        <v>65</v>
      </c>
      <c r="E31" s="163">
        <f t="shared" si="0"/>
        <v>-28</v>
      </c>
      <c r="F31" s="158">
        <f t="shared" si="1"/>
        <v>-0.43076923076923079</v>
      </c>
      <c r="G31" s="148"/>
      <c r="I31" s="67"/>
      <c r="L31" s="68"/>
    </row>
    <row r="32" spans="2:12" ht="16.8" x14ac:dyDescent="0.3">
      <c r="B32" s="152" t="s">
        <v>68</v>
      </c>
      <c r="C32" s="163">
        <f>'From State&amp;Country +Charts'!AE$490</f>
        <v>274</v>
      </c>
      <c r="D32" s="163">
        <f>'From State&amp;Country +Charts'!AE$478</f>
        <v>307</v>
      </c>
      <c r="E32" s="163">
        <f t="shared" si="0"/>
        <v>-33</v>
      </c>
      <c r="F32" s="158">
        <f t="shared" si="1"/>
        <v>-0.10749185667752444</v>
      </c>
      <c r="G32" s="148"/>
      <c r="I32" s="67"/>
      <c r="L32" s="68"/>
    </row>
    <row r="33" spans="2:12" ht="16.8" x14ac:dyDescent="0.3">
      <c r="B33" s="152" t="s">
        <v>69</v>
      </c>
      <c r="C33" s="163">
        <f>'From State&amp;Country +Charts'!AF$490</f>
        <v>27</v>
      </c>
      <c r="D33" s="163">
        <f>'From State&amp;Country +Charts'!AF$478</f>
        <v>27</v>
      </c>
      <c r="E33" s="163">
        <f t="shared" si="0"/>
        <v>0</v>
      </c>
      <c r="F33" s="158">
        <f t="shared" si="1"/>
        <v>0</v>
      </c>
      <c r="G33" s="148"/>
      <c r="I33" s="67"/>
      <c r="L33" s="68"/>
    </row>
    <row r="34" spans="2:12" ht="16.8" x14ac:dyDescent="0.3">
      <c r="B34" s="152" t="s">
        <v>70</v>
      </c>
      <c r="C34" s="163">
        <f>'From State&amp;Country +Charts'!AG$490</f>
        <v>118</v>
      </c>
      <c r="D34" s="163">
        <f>'From State&amp;Country +Charts'!AG$478</f>
        <v>134</v>
      </c>
      <c r="E34" s="163">
        <f t="shared" si="0"/>
        <v>-16</v>
      </c>
      <c r="F34" s="158">
        <f t="shared" si="1"/>
        <v>-0.11940298507462686</v>
      </c>
      <c r="G34" s="148"/>
      <c r="I34" s="67"/>
      <c r="L34" s="68"/>
    </row>
    <row r="35" spans="2:12" ht="16.8" x14ac:dyDescent="0.3">
      <c r="B35" s="152" t="s">
        <v>71</v>
      </c>
      <c r="C35" s="163">
        <f>'From State&amp;Country +Charts'!AH$490</f>
        <v>101</v>
      </c>
      <c r="D35" s="163">
        <f>'From State&amp;Country +Charts'!AH$478</f>
        <v>93</v>
      </c>
      <c r="E35" s="163">
        <f t="shared" si="0"/>
        <v>8</v>
      </c>
      <c r="F35" s="158">
        <f t="shared" si="1"/>
        <v>8.6021505376344093E-2</v>
      </c>
      <c r="G35" s="148"/>
      <c r="I35" s="67"/>
      <c r="L35" s="68"/>
    </row>
    <row r="36" spans="2:12" ht="16.8" x14ac:dyDescent="0.3">
      <c r="B36" s="152" t="s">
        <v>72</v>
      </c>
      <c r="C36" s="163">
        <f>'From State&amp;Country +Charts'!AI$490</f>
        <v>230</v>
      </c>
      <c r="D36" s="163">
        <f>'From State&amp;Country +Charts'!AI$478</f>
        <v>327</v>
      </c>
      <c r="E36" s="163">
        <f t="shared" si="0"/>
        <v>-97</v>
      </c>
      <c r="F36" s="158">
        <f t="shared" si="1"/>
        <v>-0.29663608562691129</v>
      </c>
      <c r="G36" s="148"/>
      <c r="I36" s="67"/>
      <c r="L36" s="68"/>
    </row>
    <row r="37" spans="2:12" ht="16.8" x14ac:dyDescent="0.3">
      <c r="B37" s="152" t="s">
        <v>73</v>
      </c>
      <c r="C37" s="163">
        <f>'From State&amp;Country +Charts'!AJ$490</f>
        <v>200</v>
      </c>
      <c r="D37" s="163">
        <f>'From State&amp;Country +Charts'!AJ$478</f>
        <v>201</v>
      </c>
      <c r="E37" s="163">
        <f t="shared" si="0"/>
        <v>-1</v>
      </c>
      <c r="F37" s="158">
        <f t="shared" si="1"/>
        <v>-4.9751243781094526E-3</v>
      </c>
      <c r="G37" s="148"/>
      <c r="I37" s="67"/>
      <c r="L37" s="68"/>
    </row>
    <row r="38" spans="2:12" ht="16.8" x14ac:dyDescent="0.3">
      <c r="B38" s="152" t="s">
        <v>74</v>
      </c>
      <c r="C38" s="163">
        <f>'From State&amp;Country +Charts'!AK$490</f>
        <v>29</v>
      </c>
      <c r="D38" s="163">
        <f>'From State&amp;Country +Charts'!AK$478</f>
        <v>52</v>
      </c>
      <c r="E38" s="163">
        <f t="shared" si="0"/>
        <v>-23</v>
      </c>
      <c r="F38" s="158">
        <f t="shared" si="1"/>
        <v>-0.44230769230769229</v>
      </c>
      <c r="G38" s="148"/>
      <c r="I38" s="67"/>
      <c r="L38" s="68"/>
    </row>
    <row r="39" spans="2:12" ht="16.8" x14ac:dyDescent="0.3">
      <c r="B39" s="152" t="s">
        <v>75</v>
      </c>
      <c r="C39" s="163">
        <f>'From State&amp;Country +Charts'!AL$490</f>
        <v>171</v>
      </c>
      <c r="D39" s="163">
        <f>'From State&amp;Country +Charts'!AL$478</f>
        <v>167</v>
      </c>
      <c r="E39" s="163">
        <f t="shared" si="0"/>
        <v>4</v>
      </c>
      <c r="F39" s="158">
        <f t="shared" si="1"/>
        <v>2.3952095808383235E-2</v>
      </c>
      <c r="G39" s="148"/>
      <c r="I39" s="67"/>
      <c r="L39" s="68"/>
    </row>
    <row r="40" spans="2:12" ht="16.8" x14ac:dyDescent="0.3">
      <c r="B40" s="152" t="s">
        <v>76</v>
      </c>
      <c r="C40" s="163">
        <f>'From State&amp;Country +Charts'!AM$490</f>
        <v>86</v>
      </c>
      <c r="D40" s="163">
        <f>'From State&amp;Country +Charts'!AM$478</f>
        <v>80</v>
      </c>
      <c r="E40" s="163">
        <f t="shared" si="0"/>
        <v>6</v>
      </c>
      <c r="F40" s="158">
        <f t="shared" si="1"/>
        <v>7.4999999999999997E-2</v>
      </c>
      <c r="G40" s="148"/>
      <c r="I40" s="67"/>
      <c r="L40" s="68"/>
    </row>
    <row r="41" spans="2:12" ht="16.8" x14ac:dyDescent="0.3">
      <c r="B41" s="152" t="s">
        <v>77</v>
      </c>
      <c r="C41" s="163">
        <f>'From State&amp;Country +Charts'!AN$490</f>
        <v>1416</v>
      </c>
      <c r="D41" s="163">
        <f>'From State&amp;Country +Charts'!AN$478</f>
        <v>1547</v>
      </c>
      <c r="E41" s="163">
        <f t="shared" si="0"/>
        <v>-131</v>
      </c>
      <c r="F41" s="158">
        <f t="shared" si="1"/>
        <v>-8.4680025856496449E-2</v>
      </c>
      <c r="G41" s="148"/>
      <c r="I41" s="67"/>
      <c r="L41" s="68"/>
    </row>
    <row r="42" spans="2:12" ht="16.8" x14ac:dyDescent="0.3">
      <c r="B42" s="152" t="s">
        <v>78</v>
      </c>
      <c r="C42" s="163">
        <f>'From State&amp;Country +Charts'!AO$490</f>
        <v>167</v>
      </c>
      <c r="D42" s="163">
        <f>'From State&amp;Country +Charts'!AO$478</f>
        <v>205</v>
      </c>
      <c r="E42" s="163">
        <f t="shared" si="0"/>
        <v>-38</v>
      </c>
      <c r="F42" s="158">
        <f t="shared" si="1"/>
        <v>-0.18536585365853658</v>
      </c>
      <c r="G42" s="148"/>
      <c r="I42" s="67"/>
      <c r="L42" s="68"/>
    </row>
    <row r="43" spans="2:12" ht="16.8" x14ac:dyDescent="0.3">
      <c r="B43" s="152" t="s">
        <v>79</v>
      </c>
      <c r="C43" s="163">
        <f>'From State&amp;Country +Charts'!AP$490</f>
        <v>14</v>
      </c>
      <c r="D43" s="163">
        <f>'From State&amp;Country +Charts'!AP$478</f>
        <v>16</v>
      </c>
      <c r="E43" s="163">
        <f t="shared" si="0"/>
        <v>-2</v>
      </c>
      <c r="F43" s="158">
        <f t="shared" si="1"/>
        <v>-0.125</v>
      </c>
      <c r="G43" s="148"/>
      <c r="I43" s="67"/>
      <c r="L43" s="68"/>
    </row>
    <row r="44" spans="2:12" ht="16.8" x14ac:dyDescent="0.3">
      <c r="B44" s="152" t="s">
        <v>80</v>
      </c>
      <c r="C44" s="163">
        <f>'From State&amp;Country +Charts'!AQ$490</f>
        <v>84</v>
      </c>
      <c r="D44" s="163">
        <f>'From State&amp;Country +Charts'!AQ$478</f>
        <v>91</v>
      </c>
      <c r="E44" s="163">
        <f t="shared" si="0"/>
        <v>-7</v>
      </c>
      <c r="F44" s="158">
        <f t="shared" si="1"/>
        <v>-7.6923076923076927E-2</v>
      </c>
      <c r="G44" s="148"/>
      <c r="I44" s="67"/>
      <c r="L44" s="68"/>
    </row>
    <row r="45" spans="2:12" ht="16.8" x14ac:dyDescent="0.3">
      <c r="B45" s="152" t="s">
        <v>81</v>
      </c>
      <c r="C45" s="163">
        <f>'From State&amp;Country +Charts'!AR$490</f>
        <v>47</v>
      </c>
      <c r="D45" s="163">
        <f>'From State&amp;Country +Charts'!AR$478</f>
        <v>34</v>
      </c>
      <c r="E45" s="163">
        <f t="shared" si="0"/>
        <v>13</v>
      </c>
      <c r="F45" s="158">
        <f t="shared" si="1"/>
        <v>0.38235294117647056</v>
      </c>
      <c r="G45" s="148"/>
      <c r="I45" s="67"/>
      <c r="L45" s="68"/>
    </row>
    <row r="46" spans="2:12" ht="16.8" x14ac:dyDescent="0.3">
      <c r="B46" s="152" t="s">
        <v>82</v>
      </c>
      <c r="C46" s="163">
        <f>'From State&amp;Country +Charts'!AS$490</f>
        <v>132</v>
      </c>
      <c r="D46" s="163">
        <f>'From State&amp;Country +Charts'!AS$478</f>
        <v>140</v>
      </c>
      <c r="E46" s="163">
        <f t="shared" si="0"/>
        <v>-8</v>
      </c>
      <c r="F46" s="158">
        <f t="shared" si="1"/>
        <v>-5.7142857142857141E-2</v>
      </c>
      <c r="G46" s="148"/>
      <c r="I46" s="67"/>
      <c r="L46" s="68"/>
    </row>
    <row r="47" spans="2:12" ht="16.8" x14ac:dyDescent="0.3">
      <c r="B47" s="152" t="s">
        <v>83</v>
      </c>
      <c r="C47" s="163">
        <f>'From State&amp;Country +Charts'!AT$490</f>
        <v>845</v>
      </c>
      <c r="D47" s="163">
        <f>'From State&amp;Country +Charts'!AT$478</f>
        <v>794</v>
      </c>
      <c r="E47" s="163">
        <f t="shared" si="0"/>
        <v>51</v>
      </c>
      <c r="F47" s="158">
        <f t="shared" si="1"/>
        <v>6.4231738035264482E-2</v>
      </c>
      <c r="G47" s="148"/>
      <c r="I47" s="67"/>
      <c r="L47" s="68"/>
    </row>
    <row r="48" spans="2:12" ht="16.8" x14ac:dyDescent="0.3">
      <c r="B48" s="152" t="s">
        <v>84</v>
      </c>
      <c r="C48" s="163">
        <f>'From State&amp;Country +Charts'!AU$490</f>
        <v>226</v>
      </c>
      <c r="D48" s="163">
        <f>'From State&amp;Country +Charts'!AU$478</f>
        <v>228</v>
      </c>
      <c r="E48" s="163">
        <f t="shared" si="0"/>
        <v>-2</v>
      </c>
      <c r="F48" s="158">
        <f t="shared" si="1"/>
        <v>-8.771929824561403E-3</v>
      </c>
      <c r="G48" s="148"/>
      <c r="I48" s="67"/>
      <c r="L48" s="68"/>
    </row>
    <row r="49" spans="2:12" ht="16.8" x14ac:dyDescent="0.3">
      <c r="B49" s="152" t="s">
        <v>85</v>
      </c>
      <c r="C49" s="163">
        <f>'From State&amp;Country +Charts'!AV$490</f>
        <v>15</v>
      </c>
      <c r="D49" s="163">
        <f>'From State&amp;Country +Charts'!AV$478</f>
        <v>11</v>
      </c>
      <c r="E49" s="163">
        <f t="shared" si="0"/>
        <v>4</v>
      </c>
      <c r="F49" s="158">
        <f t="shared" si="1"/>
        <v>0.36363636363636365</v>
      </c>
      <c r="G49" s="148"/>
      <c r="I49" s="67"/>
      <c r="L49" s="68"/>
    </row>
    <row r="50" spans="2:12" ht="16.8" x14ac:dyDescent="0.3">
      <c r="B50" s="152" t="s">
        <v>86</v>
      </c>
      <c r="C50" s="163">
        <f>'From State&amp;Country +Charts'!AW$490</f>
        <v>200</v>
      </c>
      <c r="D50" s="163">
        <f>'From State&amp;Country +Charts'!AW$478</f>
        <v>248</v>
      </c>
      <c r="E50" s="163">
        <f t="shared" si="0"/>
        <v>-48</v>
      </c>
      <c r="F50" s="158">
        <f t="shared" si="1"/>
        <v>-0.19354838709677419</v>
      </c>
      <c r="G50" s="148"/>
      <c r="I50" s="67"/>
      <c r="L50" s="68"/>
    </row>
    <row r="51" spans="2:12" ht="16.8" x14ac:dyDescent="0.3">
      <c r="B51" s="152" t="s">
        <v>87</v>
      </c>
      <c r="C51" s="163">
        <f>'From State&amp;Country +Charts'!AX$490</f>
        <v>0</v>
      </c>
      <c r="D51" s="163">
        <f>'From State&amp;Country +Charts'!AX$478</f>
        <v>0</v>
      </c>
      <c r="E51" s="163">
        <f t="shared" si="0"/>
        <v>0</v>
      </c>
      <c r="F51" s="158">
        <f>IFERROR((E51/D51),0)</f>
        <v>0</v>
      </c>
      <c r="G51" s="148"/>
      <c r="I51" s="67"/>
      <c r="L51" s="68"/>
    </row>
    <row r="52" spans="2:12" ht="16.8" x14ac:dyDescent="0.3">
      <c r="B52" s="152" t="s">
        <v>88</v>
      </c>
      <c r="C52" s="163">
        <f>'From State&amp;Country +Charts'!AY$490</f>
        <v>12</v>
      </c>
      <c r="D52" s="163">
        <f>'From State&amp;Country +Charts'!AY$478</f>
        <v>15</v>
      </c>
      <c r="E52" s="163">
        <f t="shared" si="0"/>
        <v>-3</v>
      </c>
      <c r="F52" s="158">
        <f t="shared" si="1"/>
        <v>-0.2</v>
      </c>
      <c r="G52" s="148"/>
      <c r="I52" s="67"/>
      <c r="L52" s="68"/>
    </row>
    <row r="53" spans="2:12" ht="16.8" x14ac:dyDescent="0.3">
      <c r="B53" s="152" t="s">
        <v>89</v>
      </c>
      <c r="C53" s="163">
        <f>'From State&amp;Country +Charts'!AZ$490</f>
        <v>106</v>
      </c>
      <c r="D53" s="163">
        <f>'From State&amp;Country +Charts'!AZ$478</f>
        <v>104</v>
      </c>
      <c r="E53" s="163">
        <f t="shared" si="0"/>
        <v>2</v>
      </c>
      <c r="F53" s="158">
        <f t="shared" si="1"/>
        <v>1.9230769230769232E-2</v>
      </c>
      <c r="G53" s="148"/>
      <c r="I53" s="67"/>
      <c r="L53" s="68"/>
    </row>
    <row r="54" spans="2:12" ht="16.8" x14ac:dyDescent="0.3">
      <c r="B54" s="152" t="s">
        <v>90</v>
      </c>
      <c r="C54" s="163">
        <f>'From State&amp;Country +Charts'!BA$490</f>
        <v>50</v>
      </c>
      <c r="D54" s="163">
        <f>'From State&amp;Country +Charts'!BA$478</f>
        <v>38</v>
      </c>
      <c r="E54" s="163">
        <f t="shared" si="0"/>
        <v>12</v>
      </c>
      <c r="F54" s="158">
        <f t="shared" si="1"/>
        <v>0.31578947368421051</v>
      </c>
      <c r="G54" s="148"/>
      <c r="I54" s="67"/>
      <c r="L54" s="68"/>
    </row>
    <row r="55" spans="2:12" ht="16.8" x14ac:dyDescent="0.3">
      <c r="B55" s="152" t="s">
        <v>302</v>
      </c>
      <c r="C55" s="163">
        <f>'From State&amp;Country +Charts'!BB$490</f>
        <v>32</v>
      </c>
      <c r="D55" s="163">
        <f>'From State&amp;Country +Charts'!BB$478</f>
        <v>49</v>
      </c>
      <c r="E55" s="163">
        <f t="shared" si="0"/>
        <v>-17</v>
      </c>
      <c r="F55" s="158">
        <f t="shared" si="1"/>
        <v>-0.34693877551020408</v>
      </c>
      <c r="G55" s="148"/>
      <c r="I55" s="67"/>
      <c r="L55" s="68"/>
    </row>
    <row r="56" spans="2:12" ht="17.399999999999999" thickBot="1" x14ac:dyDescent="0.35">
      <c r="B56" s="153" t="s">
        <v>634</v>
      </c>
      <c r="C56" s="164">
        <f>SUM('From State&amp;Country +Charts'!$BO$490:$BQ$490)</f>
        <v>2227</v>
      </c>
      <c r="D56" s="164">
        <f>SUM('From State&amp;Country +Charts'!$BO$478:$BQ$478)</f>
        <v>1086</v>
      </c>
      <c r="E56" s="164">
        <f t="shared" si="0"/>
        <v>1141</v>
      </c>
      <c r="F56" s="159">
        <f t="shared" si="1"/>
        <v>1.0506445672191529</v>
      </c>
      <c r="G56" s="148"/>
      <c r="I56" s="67"/>
      <c r="L56" s="68"/>
    </row>
    <row r="57" spans="2:12" s="54" customFormat="1" ht="18" thickTop="1" x14ac:dyDescent="0.3">
      <c r="B57" s="165" t="s">
        <v>0</v>
      </c>
      <c r="C57" s="160">
        <f>SUM(C5:C56)</f>
        <v>13728</v>
      </c>
      <c r="D57" s="160">
        <f>SUM(D5:D56)</f>
        <v>13739</v>
      </c>
      <c r="E57" s="160">
        <f>SUM(E5:E56)</f>
        <v>-11</v>
      </c>
      <c r="F57" s="161">
        <f>IFERROR((E57/D57),1)</f>
        <v>-8.0064051240992789E-4</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BT487" sqref="BT487"/>
      <selection pane="topRight" activeCell="BT487" sqref="BT487"/>
      <selection pane="bottomLeft" activeCell="BT487" sqref="BT487"/>
      <selection pane="bottomRight" activeCell="C3" sqref="C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829</v>
      </c>
      <c r="AB3" s="145" t="str">
        <f>G3</f>
        <v>January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60</v>
      </c>
      <c r="C6" s="148">
        <v>0</v>
      </c>
      <c r="D6" s="148">
        <v>0</v>
      </c>
      <c r="E6" s="148">
        <v>2</v>
      </c>
      <c r="F6" s="148">
        <v>1</v>
      </c>
      <c r="G6" s="148">
        <v>1</v>
      </c>
      <c r="H6" s="148">
        <v>0</v>
      </c>
      <c r="I6" s="148">
        <v>0</v>
      </c>
      <c r="J6" s="148">
        <v>0</v>
      </c>
      <c r="K6" s="148">
        <v>0</v>
      </c>
      <c r="L6" s="148">
        <v>0</v>
      </c>
      <c r="M6" s="148">
        <v>0</v>
      </c>
      <c r="N6" s="148">
        <v>0</v>
      </c>
      <c r="O6" s="148">
        <v>1</v>
      </c>
      <c r="P6" s="148">
        <v>0</v>
      </c>
      <c r="Q6" s="148">
        <v>2</v>
      </c>
      <c r="R6" s="148">
        <v>2</v>
      </c>
      <c r="S6" s="148">
        <v>13</v>
      </c>
      <c r="T6" s="148">
        <v>7</v>
      </c>
      <c r="U6" s="148">
        <v>0</v>
      </c>
      <c r="V6" s="148">
        <v>0</v>
      </c>
      <c r="W6" s="148">
        <v>0</v>
      </c>
      <c r="X6" s="148">
        <v>0</v>
      </c>
      <c r="Y6" s="148">
        <v>1</v>
      </c>
      <c r="Z6" s="148">
        <v>0</v>
      </c>
      <c r="AA6" s="148">
        <v>1</v>
      </c>
      <c r="AB6" s="148">
        <v>0</v>
      </c>
      <c r="AC6" s="148">
        <v>6</v>
      </c>
      <c r="AD6" s="148">
        <v>0</v>
      </c>
      <c r="AE6" s="148">
        <v>0</v>
      </c>
      <c r="AF6" s="148">
        <v>0</v>
      </c>
      <c r="AG6" s="148">
        <v>4</v>
      </c>
      <c r="AH6" s="148">
        <v>6</v>
      </c>
      <c r="AI6" s="148">
        <v>0</v>
      </c>
      <c r="AJ6" s="148">
        <v>5</v>
      </c>
      <c r="AK6" s="148">
        <v>0</v>
      </c>
      <c r="AL6" s="148">
        <v>0</v>
      </c>
      <c r="AM6" s="148">
        <v>3</v>
      </c>
      <c r="AN6" s="148">
        <v>0</v>
      </c>
      <c r="AO6" s="148">
        <v>2</v>
      </c>
      <c r="AP6" s="148">
        <v>3</v>
      </c>
    </row>
    <row r="7" spans="1:42" customFormat="1" ht="15.6" x14ac:dyDescent="0.3">
      <c r="A7" s="171" t="s">
        <v>42</v>
      </c>
      <c r="B7" s="172">
        <v>168</v>
      </c>
      <c r="C7" s="148">
        <v>1</v>
      </c>
      <c r="D7" s="148">
        <v>2</v>
      </c>
      <c r="E7" s="148">
        <v>8</v>
      </c>
      <c r="F7" s="148">
        <v>0</v>
      </c>
      <c r="G7" s="148">
        <v>1</v>
      </c>
      <c r="H7" s="148">
        <v>9</v>
      </c>
      <c r="I7" s="148">
        <v>0</v>
      </c>
      <c r="J7" s="148">
        <v>2</v>
      </c>
      <c r="K7" s="148">
        <v>1</v>
      </c>
      <c r="L7" s="148">
        <v>0</v>
      </c>
      <c r="M7" s="148">
        <v>1</v>
      </c>
      <c r="N7" s="148">
        <v>0</v>
      </c>
      <c r="O7" s="148">
        <v>2</v>
      </c>
      <c r="P7" s="148">
        <v>4</v>
      </c>
      <c r="Q7" s="148">
        <v>3</v>
      </c>
      <c r="R7" s="148">
        <v>1</v>
      </c>
      <c r="S7" s="148">
        <v>36</v>
      </c>
      <c r="T7" s="148">
        <v>2</v>
      </c>
      <c r="U7" s="148">
        <v>2</v>
      </c>
      <c r="V7" s="148">
        <v>1</v>
      </c>
      <c r="W7" s="148">
        <v>2</v>
      </c>
      <c r="X7" s="148">
        <v>1</v>
      </c>
      <c r="Y7" s="148">
        <v>2</v>
      </c>
      <c r="Z7" s="148">
        <v>0</v>
      </c>
      <c r="AA7" s="148">
        <v>2</v>
      </c>
      <c r="AB7" s="148">
        <v>0</v>
      </c>
      <c r="AC7" s="148">
        <v>22</v>
      </c>
      <c r="AD7" s="148">
        <v>0</v>
      </c>
      <c r="AE7" s="148">
        <v>2</v>
      </c>
      <c r="AF7" s="148">
        <v>0</v>
      </c>
      <c r="AG7" s="148">
        <v>12</v>
      </c>
      <c r="AH7" s="148">
        <v>16</v>
      </c>
      <c r="AI7" s="148">
        <v>2</v>
      </c>
      <c r="AJ7" s="148">
        <v>17</v>
      </c>
      <c r="AK7" s="148">
        <v>1</v>
      </c>
      <c r="AL7" s="148">
        <v>4</v>
      </c>
      <c r="AM7" s="148">
        <v>7</v>
      </c>
      <c r="AN7" s="148">
        <v>0</v>
      </c>
      <c r="AO7" s="148">
        <v>1</v>
      </c>
      <c r="AP7" s="148">
        <v>1</v>
      </c>
    </row>
    <row r="8" spans="1:42" customFormat="1" ht="15.6" x14ac:dyDescent="0.3">
      <c r="A8" s="171" t="s">
        <v>43</v>
      </c>
      <c r="B8" s="172">
        <v>546</v>
      </c>
      <c r="C8" s="148">
        <v>0</v>
      </c>
      <c r="D8" s="148">
        <v>0</v>
      </c>
      <c r="E8" s="148">
        <v>12</v>
      </c>
      <c r="F8" s="148">
        <v>4</v>
      </c>
      <c r="G8" s="148">
        <v>6</v>
      </c>
      <c r="H8" s="148">
        <v>41</v>
      </c>
      <c r="I8" s="148">
        <v>0</v>
      </c>
      <c r="J8" s="148">
        <v>6</v>
      </c>
      <c r="K8" s="148">
        <v>1</v>
      </c>
      <c r="L8" s="148">
        <v>1</v>
      </c>
      <c r="M8" s="148">
        <v>5</v>
      </c>
      <c r="N8" s="148">
        <v>0</v>
      </c>
      <c r="O8" s="148">
        <v>8</v>
      </c>
      <c r="P8" s="148">
        <v>11</v>
      </c>
      <c r="Q8" s="148">
        <v>9</v>
      </c>
      <c r="R8" s="148">
        <v>3</v>
      </c>
      <c r="S8" s="148">
        <v>165</v>
      </c>
      <c r="T8" s="148">
        <v>21</v>
      </c>
      <c r="U8" s="148">
        <v>3</v>
      </c>
      <c r="V8" s="148">
        <v>2</v>
      </c>
      <c r="W8" s="148">
        <v>10</v>
      </c>
      <c r="X8" s="148">
        <v>0</v>
      </c>
      <c r="Y8" s="148">
        <v>0</v>
      </c>
      <c r="Z8" s="148">
        <v>1</v>
      </c>
      <c r="AA8" s="148">
        <v>1</v>
      </c>
      <c r="AB8" s="148">
        <v>2</v>
      </c>
      <c r="AC8" s="148">
        <v>65</v>
      </c>
      <c r="AD8" s="148">
        <v>3</v>
      </c>
      <c r="AE8" s="148">
        <v>9</v>
      </c>
      <c r="AF8" s="148">
        <v>1</v>
      </c>
      <c r="AG8" s="148">
        <v>45</v>
      </c>
      <c r="AH8" s="148">
        <v>25</v>
      </c>
      <c r="AI8" s="148">
        <v>4</v>
      </c>
      <c r="AJ8" s="148">
        <v>31</v>
      </c>
      <c r="AK8" s="148">
        <v>0</v>
      </c>
      <c r="AL8" s="148">
        <v>3</v>
      </c>
      <c r="AM8" s="148">
        <v>25</v>
      </c>
      <c r="AN8" s="148">
        <v>2</v>
      </c>
      <c r="AO8" s="148">
        <v>9</v>
      </c>
      <c r="AP8" s="148">
        <v>12</v>
      </c>
    </row>
    <row r="9" spans="1:42" customFormat="1" ht="15.6" x14ac:dyDescent="0.3">
      <c r="A9" s="171" t="s">
        <v>44</v>
      </c>
      <c r="B9" s="172">
        <v>55</v>
      </c>
      <c r="C9" s="148">
        <v>0</v>
      </c>
      <c r="D9" s="148">
        <v>0</v>
      </c>
      <c r="E9" s="148">
        <v>1</v>
      </c>
      <c r="F9" s="148">
        <v>0</v>
      </c>
      <c r="G9" s="148">
        <v>1</v>
      </c>
      <c r="H9" s="148">
        <v>3</v>
      </c>
      <c r="I9" s="148">
        <v>0</v>
      </c>
      <c r="J9" s="148">
        <v>2</v>
      </c>
      <c r="K9" s="148">
        <v>0</v>
      </c>
      <c r="L9" s="148">
        <v>0</v>
      </c>
      <c r="M9" s="148">
        <v>0</v>
      </c>
      <c r="N9" s="148">
        <v>0</v>
      </c>
      <c r="O9" s="148">
        <v>0</v>
      </c>
      <c r="P9" s="148">
        <v>0</v>
      </c>
      <c r="Q9" s="148">
        <v>0</v>
      </c>
      <c r="R9" s="148">
        <v>1</v>
      </c>
      <c r="S9" s="148">
        <v>18</v>
      </c>
      <c r="T9" s="148">
        <v>7</v>
      </c>
      <c r="U9" s="148">
        <v>0</v>
      </c>
      <c r="V9" s="148">
        <v>0</v>
      </c>
      <c r="W9" s="148">
        <v>0</v>
      </c>
      <c r="X9" s="148">
        <v>0</v>
      </c>
      <c r="Y9" s="148">
        <v>0</v>
      </c>
      <c r="Z9" s="148">
        <v>0</v>
      </c>
      <c r="AA9" s="148">
        <v>1</v>
      </c>
      <c r="AB9" s="148">
        <v>0</v>
      </c>
      <c r="AC9" s="148">
        <v>2</v>
      </c>
      <c r="AD9" s="148">
        <v>0</v>
      </c>
      <c r="AE9" s="148">
        <v>1</v>
      </c>
      <c r="AF9" s="148">
        <v>0</v>
      </c>
      <c r="AG9" s="148">
        <v>5</v>
      </c>
      <c r="AH9" s="148">
        <v>2</v>
      </c>
      <c r="AI9" s="148">
        <v>1</v>
      </c>
      <c r="AJ9" s="148">
        <v>1</v>
      </c>
      <c r="AK9" s="148">
        <v>0</v>
      </c>
      <c r="AL9" s="148">
        <v>1</v>
      </c>
      <c r="AM9" s="148">
        <v>3</v>
      </c>
      <c r="AN9" s="148">
        <v>0</v>
      </c>
      <c r="AO9" s="148">
        <v>1</v>
      </c>
      <c r="AP9" s="148">
        <v>4</v>
      </c>
    </row>
    <row r="10" spans="1:42" customFormat="1" ht="15.6" x14ac:dyDescent="0.3">
      <c r="A10" s="171" t="s">
        <v>45</v>
      </c>
      <c r="B10" s="172">
        <v>2552</v>
      </c>
      <c r="C10" s="148">
        <v>0</v>
      </c>
      <c r="D10" s="148">
        <v>7</v>
      </c>
      <c r="E10" s="148">
        <v>18</v>
      </c>
      <c r="F10" s="148">
        <v>12</v>
      </c>
      <c r="G10" s="148">
        <v>27</v>
      </c>
      <c r="H10" s="148">
        <v>196</v>
      </c>
      <c r="I10" s="148">
        <v>0</v>
      </c>
      <c r="J10" s="148">
        <v>9</v>
      </c>
      <c r="K10" s="148">
        <v>6</v>
      </c>
      <c r="L10" s="148">
        <v>0</v>
      </c>
      <c r="M10" s="148">
        <v>18</v>
      </c>
      <c r="N10" s="148">
        <v>0</v>
      </c>
      <c r="O10" s="148">
        <v>10</v>
      </c>
      <c r="P10" s="148">
        <v>16</v>
      </c>
      <c r="Q10" s="148">
        <v>33</v>
      </c>
      <c r="R10" s="148">
        <v>16</v>
      </c>
      <c r="S10" s="148">
        <v>1043</v>
      </c>
      <c r="T10" s="148">
        <v>122</v>
      </c>
      <c r="U10" s="148">
        <v>2</v>
      </c>
      <c r="V10" s="148">
        <v>1</v>
      </c>
      <c r="W10" s="148">
        <v>14</v>
      </c>
      <c r="X10" s="148">
        <v>0</v>
      </c>
      <c r="Y10" s="148">
        <v>19</v>
      </c>
      <c r="Z10" s="148">
        <v>2</v>
      </c>
      <c r="AA10" s="148">
        <v>6</v>
      </c>
      <c r="AB10" s="148">
        <v>2</v>
      </c>
      <c r="AC10" s="148">
        <v>253</v>
      </c>
      <c r="AD10" s="148">
        <v>12</v>
      </c>
      <c r="AE10" s="148">
        <v>40</v>
      </c>
      <c r="AF10" s="148">
        <v>1</v>
      </c>
      <c r="AG10" s="148">
        <v>200</v>
      </c>
      <c r="AH10" s="148">
        <v>123</v>
      </c>
      <c r="AI10" s="148">
        <v>8</v>
      </c>
      <c r="AJ10" s="148">
        <v>136</v>
      </c>
      <c r="AK10" s="148">
        <v>4</v>
      </c>
      <c r="AL10" s="148">
        <v>14</v>
      </c>
      <c r="AM10" s="148">
        <v>90</v>
      </c>
      <c r="AN10" s="148">
        <v>17</v>
      </c>
      <c r="AO10" s="148">
        <v>18</v>
      </c>
      <c r="AP10" s="148">
        <v>57</v>
      </c>
    </row>
    <row r="11" spans="1:42" customFormat="1" ht="15.6" x14ac:dyDescent="0.3">
      <c r="A11" s="171" t="s">
        <v>46</v>
      </c>
      <c r="B11" s="172">
        <v>405</v>
      </c>
      <c r="C11" s="148">
        <v>0</v>
      </c>
      <c r="D11" s="148">
        <v>2</v>
      </c>
      <c r="E11" s="148">
        <v>6</v>
      </c>
      <c r="F11" s="148">
        <v>1</v>
      </c>
      <c r="G11" s="148">
        <v>4</v>
      </c>
      <c r="H11" s="148">
        <v>26</v>
      </c>
      <c r="I11" s="148">
        <v>0</v>
      </c>
      <c r="J11" s="148">
        <v>3</v>
      </c>
      <c r="K11" s="148">
        <v>0</v>
      </c>
      <c r="L11" s="148">
        <v>0</v>
      </c>
      <c r="M11" s="148">
        <v>0</v>
      </c>
      <c r="N11" s="148">
        <v>0</v>
      </c>
      <c r="O11" s="148">
        <v>1</v>
      </c>
      <c r="P11" s="148">
        <v>8</v>
      </c>
      <c r="Q11" s="148">
        <v>8</v>
      </c>
      <c r="R11" s="148">
        <v>2</v>
      </c>
      <c r="S11" s="148">
        <v>153</v>
      </c>
      <c r="T11" s="148">
        <v>21</v>
      </c>
      <c r="U11" s="148">
        <v>0</v>
      </c>
      <c r="V11" s="148">
        <v>2</v>
      </c>
      <c r="W11" s="148">
        <v>4</v>
      </c>
      <c r="X11" s="148">
        <v>0</v>
      </c>
      <c r="Y11" s="148">
        <v>0</v>
      </c>
      <c r="Z11" s="148">
        <v>0</v>
      </c>
      <c r="AA11" s="148">
        <v>0</v>
      </c>
      <c r="AB11" s="148">
        <v>0</v>
      </c>
      <c r="AC11" s="148">
        <v>40</v>
      </c>
      <c r="AD11" s="148">
        <v>0</v>
      </c>
      <c r="AE11" s="148">
        <v>1</v>
      </c>
      <c r="AF11" s="148">
        <v>1</v>
      </c>
      <c r="AG11" s="148">
        <v>26</v>
      </c>
      <c r="AH11" s="148">
        <v>28</v>
      </c>
      <c r="AI11" s="148">
        <v>2</v>
      </c>
      <c r="AJ11" s="148">
        <v>22</v>
      </c>
      <c r="AK11" s="148">
        <v>0</v>
      </c>
      <c r="AL11" s="148">
        <v>1</v>
      </c>
      <c r="AM11" s="148">
        <v>29</v>
      </c>
      <c r="AN11" s="148">
        <v>1</v>
      </c>
      <c r="AO11" s="148">
        <v>3</v>
      </c>
      <c r="AP11" s="148">
        <v>10</v>
      </c>
    </row>
    <row r="12" spans="1:42" customFormat="1" ht="15.6" x14ac:dyDescent="0.3">
      <c r="A12" s="171" t="s">
        <v>47</v>
      </c>
      <c r="B12" s="172">
        <v>57</v>
      </c>
      <c r="C12" s="148">
        <v>0</v>
      </c>
      <c r="D12" s="148">
        <v>0</v>
      </c>
      <c r="E12" s="148">
        <v>2</v>
      </c>
      <c r="F12" s="148">
        <v>0</v>
      </c>
      <c r="G12" s="148">
        <v>0</v>
      </c>
      <c r="H12" s="148">
        <v>4</v>
      </c>
      <c r="I12" s="148">
        <v>0</v>
      </c>
      <c r="J12" s="148">
        <v>0</v>
      </c>
      <c r="K12" s="148">
        <v>0</v>
      </c>
      <c r="L12" s="148">
        <v>0</v>
      </c>
      <c r="M12" s="148">
        <v>0</v>
      </c>
      <c r="N12" s="148">
        <v>0</v>
      </c>
      <c r="O12" s="148">
        <v>1</v>
      </c>
      <c r="P12" s="148">
        <v>0</v>
      </c>
      <c r="Q12" s="148">
        <v>1</v>
      </c>
      <c r="R12" s="148">
        <v>0</v>
      </c>
      <c r="S12" s="148">
        <v>31</v>
      </c>
      <c r="T12" s="148">
        <v>4</v>
      </c>
      <c r="U12" s="148">
        <v>0</v>
      </c>
      <c r="V12" s="148">
        <v>0</v>
      </c>
      <c r="W12" s="148">
        <v>0</v>
      </c>
      <c r="X12" s="148">
        <v>0</v>
      </c>
      <c r="Y12" s="148">
        <v>0</v>
      </c>
      <c r="Z12" s="148">
        <v>0</v>
      </c>
      <c r="AA12" s="148">
        <v>0</v>
      </c>
      <c r="AB12" s="148">
        <v>0</v>
      </c>
      <c r="AC12" s="148">
        <v>5</v>
      </c>
      <c r="AD12" s="148">
        <v>0</v>
      </c>
      <c r="AE12" s="148">
        <v>0</v>
      </c>
      <c r="AF12" s="148">
        <v>0</v>
      </c>
      <c r="AG12" s="148">
        <v>3</v>
      </c>
      <c r="AH12" s="148">
        <v>2</v>
      </c>
      <c r="AI12" s="148">
        <v>0</v>
      </c>
      <c r="AJ12" s="148">
        <v>1</v>
      </c>
      <c r="AK12" s="148">
        <v>0</v>
      </c>
      <c r="AL12" s="148">
        <v>0</v>
      </c>
      <c r="AM12" s="148">
        <v>1</v>
      </c>
      <c r="AN12" s="148">
        <v>0</v>
      </c>
      <c r="AO12" s="148">
        <v>0</v>
      </c>
      <c r="AP12" s="148">
        <v>2</v>
      </c>
    </row>
    <row r="13" spans="1:42" customFormat="1" ht="15.6" x14ac:dyDescent="0.3">
      <c r="A13" s="171" t="s">
        <v>48</v>
      </c>
      <c r="B13" s="172">
        <v>17</v>
      </c>
      <c r="C13" s="148">
        <v>0</v>
      </c>
      <c r="D13" s="148">
        <v>0</v>
      </c>
      <c r="E13" s="148">
        <v>0</v>
      </c>
      <c r="F13" s="148">
        <v>0</v>
      </c>
      <c r="G13" s="148">
        <v>1</v>
      </c>
      <c r="H13" s="148">
        <v>0</v>
      </c>
      <c r="I13" s="148">
        <v>0</v>
      </c>
      <c r="J13" s="148">
        <v>0</v>
      </c>
      <c r="K13" s="148">
        <v>0</v>
      </c>
      <c r="L13" s="148">
        <v>0</v>
      </c>
      <c r="M13" s="148">
        <v>0</v>
      </c>
      <c r="N13" s="148">
        <v>0</v>
      </c>
      <c r="O13" s="148">
        <v>0</v>
      </c>
      <c r="P13" s="148">
        <v>0</v>
      </c>
      <c r="Q13" s="148">
        <v>0</v>
      </c>
      <c r="R13" s="148">
        <v>0</v>
      </c>
      <c r="S13" s="148">
        <v>11</v>
      </c>
      <c r="T13" s="148">
        <v>0</v>
      </c>
      <c r="U13" s="148">
        <v>0</v>
      </c>
      <c r="V13" s="148">
        <v>0</v>
      </c>
      <c r="W13" s="148">
        <v>0</v>
      </c>
      <c r="X13" s="148">
        <v>0</v>
      </c>
      <c r="Y13" s="148">
        <v>0</v>
      </c>
      <c r="Z13" s="148">
        <v>0</v>
      </c>
      <c r="AA13" s="148">
        <v>0</v>
      </c>
      <c r="AB13" s="148">
        <v>0</v>
      </c>
      <c r="AC13" s="148">
        <v>3</v>
      </c>
      <c r="AD13" s="148">
        <v>1</v>
      </c>
      <c r="AE13" s="148">
        <v>0</v>
      </c>
      <c r="AF13" s="148">
        <v>0</v>
      </c>
      <c r="AG13" s="148">
        <v>0</v>
      </c>
      <c r="AH13" s="148">
        <v>0</v>
      </c>
      <c r="AI13" s="148">
        <v>0</v>
      </c>
      <c r="AJ13" s="148">
        <v>0</v>
      </c>
      <c r="AK13" s="148">
        <v>0</v>
      </c>
      <c r="AL13" s="148">
        <v>0</v>
      </c>
      <c r="AM13" s="148">
        <v>1</v>
      </c>
      <c r="AN13" s="148">
        <v>0</v>
      </c>
      <c r="AO13" s="148">
        <v>0</v>
      </c>
      <c r="AP13" s="148">
        <v>0</v>
      </c>
    </row>
    <row r="14" spans="1:42" customFormat="1" ht="15.6" x14ac:dyDescent="0.3">
      <c r="A14" s="171" t="s">
        <v>49</v>
      </c>
      <c r="B14" s="172">
        <v>541</v>
      </c>
      <c r="C14" s="148">
        <v>0</v>
      </c>
      <c r="D14" s="148">
        <v>0</v>
      </c>
      <c r="E14" s="148">
        <v>12</v>
      </c>
      <c r="F14" s="148">
        <v>0</v>
      </c>
      <c r="G14" s="148">
        <v>4</v>
      </c>
      <c r="H14" s="148">
        <v>30</v>
      </c>
      <c r="I14" s="148">
        <v>0</v>
      </c>
      <c r="J14" s="148">
        <v>1</v>
      </c>
      <c r="K14" s="148">
        <v>2</v>
      </c>
      <c r="L14" s="148">
        <v>1</v>
      </c>
      <c r="M14" s="148">
        <v>2</v>
      </c>
      <c r="N14" s="148">
        <v>0</v>
      </c>
      <c r="O14" s="148">
        <v>2</v>
      </c>
      <c r="P14" s="148">
        <v>2</v>
      </c>
      <c r="Q14" s="148">
        <v>21</v>
      </c>
      <c r="R14" s="148">
        <v>5</v>
      </c>
      <c r="S14" s="148">
        <v>212</v>
      </c>
      <c r="T14" s="148">
        <v>31</v>
      </c>
      <c r="U14" s="148">
        <v>3</v>
      </c>
      <c r="V14" s="148">
        <v>1</v>
      </c>
      <c r="W14" s="148">
        <v>1</v>
      </c>
      <c r="X14" s="148">
        <v>0</v>
      </c>
      <c r="Y14" s="148">
        <v>3</v>
      </c>
      <c r="Z14" s="148">
        <v>1</v>
      </c>
      <c r="AA14" s="148">
        <v>0</v>
      </c>
      <c r="AB14" s="148">
        <v>0</v>
      </c>
      <c r="AC14" s="148">
        <v>68</v>
      </c>
      <c r="AD14" s="148">
        <v>0</v>
      </c>
      <c r="AE14" s="148">
        <v>4</v>
      </c>
      <c r="AF14" s="148">
        <v>0</v>
      </c>
      <c r="AG14" s="148">
        <v>34</v>
      </c>
      <c r="AH14" s="148">
        <v>24</v>
      </c>
      <c r="AI14" s="148">
        <v>3</v>
      </c>
      <c r="AJ14" s="148">
        <v>23</v>
      </c>
      <c r="AK14" s="148">
        <v>0</v>
      </c>
      <c r="AL14" s="148">
        <v>5</v>
      </c>
      <c r="AM14" s="148">
        <v>22</v>
      </c>
      <c r="AN14" s="148">
        <v>5</v>
      </c>
      <c r="AO14" s="148">
        <v>8</v>
      </c>
      <c r="AP14" s="148">
        <v>11</v>
      </c>
    </row>
    <row r="15" spans="1:42" customFormat="1" ht="15.6" x14ac:dyDescent="0.3">
      <c r="A15" s="171" t="s">
        <v>50</v>
      </c>
      <c r="B15" s="172">
        <v>265</v>
      </c>
      <c r="C15" s="148">
        <v>0</v>
      </c>
      <c r="D15" s="148">
        <v>0</v>
      </c>
      <c r="E15" s="148">
        <v>6</v>
      </c>
      <c r="F15" s="148">
        <v>0</v>
      </c>
      <c r="G15" s="148">
        <v>0</v>
      </c>
      <c r="H15" s="148">
        <v>19</v>
      </c>
      <c r="I15" s="148">
        <v>0</v>
      </c>
      <c r="J15" s="148">
        <v>1</v>
      </c>
      <c r="K15" s="148">
        <v>2</v>
      </c>
      <c r="L15" s="148">
        <v>0</v>
      </c>
      <c r="M15" s="148">
        <v>1</v>
      </c>
      <c r="N15" s="148">
        <v>0</v>
      </c>
      <c r="O15" s="148">
        <v>1</v>
      </c>
      <c r="P15" s="148">
        <v>2</v>
      </c>
      <c r="Q15" s="148">
        <v>6</v>
      </c>
      <c r="R15" s="148">
        <v>0</v>
      </c>
      <c r="S15" s="148">
        <v>120</v>
      </c>
      <c r="T15" s="148">
        <v>7</v>
      </c>
      <c r="U15" s="148">
        <v>1</v>
      </c>
      <c r="V15" s="148">
        <v>0</v>
      </c>
      <c r="W15" s="148">
        <v>2</v>
      </c>
      <c r="X15" s="148">
        <v>0</v>
      </c>
      <c r="Y15" s="148">
        <v>1</v>
      </c>
      <c r="Z15" s="148">
        <v>0</v>
      </c>
      <c r="AA15" s="148">
        <v>1</v>
      </c>
      <c r="AB15" s="148">
        <v>0</v>
      </c>
      <c r="AC15" s="148">
        <v>35</v>
      </c>
      <c r="AD15" s="148">
        <v>1</v>
      </c>
      <c r="AE15" s="148">
        <v>1</v>
      </c>
      <c r="AF15" s="148">
        <v>0</v>
      </c>
      <c r="AG15" s="148">
        <v>16</v>
      </c>
      <c r="AH15" s="148">
        <v>12</v>
      </c>
      <c r="AI15" s="148">
        <v>2</v>
      </c>
      <c r="AJ15" s="148">
        <v>17</v>
      </c>
      <c r="AK15" s="148">
        <v>0</v>
      </c>
      <c r="AL15" s="148">
        <v>3</v>
      </c>
      <c r="AM15" s="148">
        <v>2</v>
      </c>
      <c r="AN15" s="148">
        <v>2</v>
      </c>
      <c r="AO15" s="148">
        <v>2</v>
      </c>
      <c r="AP15" s="148">
        <v>2</v>
      </c>
    </row>
    <row r="16" spans="1:42" customFormat="1" ht="15.6" x14ac:dyDescent="0.3">
      <c r="A16" s="171" t="s">
        <v>51</v>
      </c>
      <c r="B16" s="172">
        <v>188</v>
      </c>
      <c r="C16" s="148">
        <v>0</v>
      </c>
      <c r="D16" s="148">
        <v>0</v>
      </c>
      <c r="E16" s="148">
        <v>4</v>
      </c>
      <c r="F16" s="148">
        <v>0</v>
      </c>
      <c r="G16" s="148">
        <v>3</v>
      </c>
      <c r="H16" s="148">
        <v>13</v>
      </c>
      <c r="I16" s="148">
        <v>0</v>
      </c>
      <c r="J16" s="148">
        <v>1</v>
      </c>
      <c r="K16" s="148">
        <v>0</v>
      </c>
      <c r="L16" s="148">
        <v>0</v>
      </c>
      <c r="M16" s="148">
        <v>3</v>
      </c>
      <c r="N16" s="148">
        <v>0</v>
      </c>
      <c r="O16" s="148">
        <v>1</v>
      </c>
      <c r="P16" s="148">
        <v>0</v>
      </c>
      <c r="Q16" s="148">
        <v>3</v>
      </c>
      <c r="R16" s="148">
        <v>0</v>
      </c>
      <c r="S16" s="148">
        <v>55</v>
      </c>
      <c r="T16" s="148">
        <v>12</v>
      </c>
      <c r="U16" s="148">
        <v>4</v>
      </c>
      <c r="V16" s="148">
        <v>1</v>
      </c>
      <c r="W16" s="148">
        <v>2</v>
      </c>
      <c r="X16" s="148">
        <v>0</v>
      </c>
      <c r="Y16" s="148">
        <v>2</v>
      </c>
      <c r="Z16" s="148">
        <v>0</v>
      </c>
      <c r="AA16" s="148">
        <v>0</v>
      </c>
      <c r="AB16" s="148">
        <v>0</v>
      </c>
      <c r="AC16" s="148">
        <v>35</v>
      </c>
      <c r="AD16" s="148">
        <v>0</v>
      </c>
      <c r="AE16" s="148">
        <v>0</v>
      </c>
      <c r="AF16" s="148">
        <v>0</v>
      </c>
      <c r="AG16" s="148">
        <v>14</v>
      </c>
      <c r="AH16" s="148">
        <v>9</v>
      </c>
      <c r="AI16" s="148">
        <v>0</v>
      </c>
      <c r="AJ16" s="148">
        <v>14</v>
      </c>
      <c r="AK16" s="148">
        <v>0</v>
      </c>
      <c r="AL16" s="148">
        <v>1</v>
      </c>
      <c r="AM16" s="148">
        <v>4</v>
      </c>
      <c r="AN16" s="148">
        <v>1</v>
      </c>
      <c r="AO16" s="148">
        <v>2</v>
      </c>
      <c r="AP16" s="148">
        <v>4</v>
      </c>
    </row>
    <row r="17" spans="1:42" customFormat="1" ht="15.6" x14ac:dyDescent="0.3">
      <c r="A17" s="171" t="s">
        <v>52</v>
      </c>
      <c r="B17" s="172">
        <v>454</v>
      </c>
      <c r="C17" s="148">
        <v>0</v>
      </c>
      <c r="D17" s="148">
        <v>25</v>
      </c>
      <c r="E17" s="148">
        <v>12</v>
      </c>
      <c r="F17" s="148">
        <v>6</v>
      </c>
      <c r="G17" s="148">
        <v>10</v>
      </c>
      <c r="H17" s="148">
        <v>36</v>
      </c>
      <c r="I17" s="148">
        <v>2</v>
      </c>
      <c r="J17" s="148">
        <v>3</v>
      </c>
      <c r="K17" s="148">
        <v>1</v>
      </c>
      <c r="L17" s="148">
        <v>1</v>
      </c>
      <c r="M17" s="148">
        <v>3</v>
      </c>
      <c r="N17" s="148">
        <v>0</v>
      </c>
      <c r="O17" s="148">
        <v>4</v>
      </c>
      <c r="P17" s="148">
        <v>4</v>
      </c>
      <c r="Q17" s="148">
        <v>5</v>
      </c>
      <c r="R17" s="148">
        <v>5</v>
      </c>
      <c r="S17" s="148">
        <v>57</v>
      </c>
      <c r="T17" s="148">
        <v>15</v>
      </c>
      <c r="U17" s="148">
        <v>3</v>
      </c>
      <c r="V17" s="148">
        <v>2</v>
      </c>
      <c r="W17" s="148">
        <v>3</v>
      </c>
      <c r="X17" s="148">
        <v>2</v>
      </c>
      <c r="Y17" s="148">
        <v>0</v>
      </c>
      <c r="Z17" s="148">
        <v>3</v>
      </c>
      <c r="AA17" s="148">
        <v>2</v>
      </c>
      <c r="AB17" s="148">
        <v>8</v>
      </c>
      <c r="AC17" s="148">
        <v>17</v>
      </c>
      <c r="AD17" s="148">
        <v>1</v>
      </c>
      <c r="AE17" s="148">
        <v>7</v>
      </c>
      <c r="AF17" s="148">
        <v>0</v>
      </c>
      <c r="AG17" s="148">
        <v>23</v>
      </c>
      <c r="AH17" s="148">
        <v>124</v>
      </c>
      <c r="AI17" s="148">
        <v>6</v>
      </c>
      <c r="AJ17" s="148">
        <v>9</v>
      </c>
      <c r="AK17" s="148">
        <v>1</v>
      </c>
      <c r="AL17" s="148">
        <v>8</v>
      </c>
      <c r="AM17" s="148">
        <v>7</v>
      </c>
      <c r="AN17" s="148">
        <v>24</v>
      </c>
      <c r="AO17" s="148">
        <v>4</v>
      </c>
      <c r="AP17" s="148">
        <v>11</v>
      </c>
    </row>
    <row r="18" spans="1:42" customFormat="1" ht="15.6" x14ac:dyDescent="0.3">
      <c r="A18" s="171" t="s">
        <v>53</v>
      </c>
      <c r="B18" s="172">
        <v>253</v>
      </c>
      <c r="C18" s="148">
        <v>0</v>
      </c>
      <c r="D18" s="148">
        <v>0</v>
      </c>
      <c r="E18" s="148">
        <v>5</v>
      </c>
      <c r="F18" s="148">
        <v>1</v>
      </c>
      <c r="G18" s="148">
        <v>5</v>
      </c>
      <c r="H18" s="148">
        <v>16</v>
      </c>
      <c r="I18" s="148">
        <v>0</v>
      </c>
      <c r="J18" s="148">
        <v>0</v>
      </c>
      <c r="K18" s="148">
        <v>0</v>
      </c>
      <c r="L18" s="148">
        <v>0</v>
      </c>
      <c r="M18" s="148">
        <v>0</v>
      </c>
      <c r="N18" s="148">
        <v>0</v>
      </c>
      <c r="O18" s="148">
        <v>2</v>
      </c>
      <c r="P18" s="148">
        <v>3</v>
      </c>
      <c r="Q18" s="148">
        <v>5</v>
      </c>
      <c r="R18" s="148">
        <v>0</v>
      </c>
      <c r="S18" s="148">
        <v>135</v>
      </c>
      <c r="T18" s="148">
        <v>8</v>
      </c>
      <c r="U18" s="148">
        <v>0</v>
      </c>
      <c r="V18" s="148">
        <v>0</v>
      </c>
      <c r="W18" s="148">
        <v>1</v>
      </c>
      <c r="X18" s="148">
        <v>0</v>
      </c>
      <c r="Y18" s="148">
        <v>1</v>
      </c>
      <c r="Z18" s="148">
        <v>0</v>
      </c>
      <c r="AA18" s="148">
        <v>0</v>
      </c>
      <c r="AB18" s="148">
        <v>0</v>
      </c>
      <c r="AC18" s="148">
        <v>25</v>
      </c>
      <c r="AD18" s="148">
        <v>1</v>
      </c>
      <c r="AE18" s="148">
        <v>0</v>
      </c>
      <c r="AF18" s="148">
        <v>0</v>
      </c>
      <c r="AG18" s="148">
        <v>16</v>
      </c>
      <c r="AH18" s="148">
        <v>7</v>
      </c>
      <c r="AI18" s="148">
        <v>0</v>
      </c>
      <c r="AJ18" s="148">
        <v>6</v>
      </c>
      <c r="AK18" s="148">
        <v>0</v>
      </c>
      <c r="AL18" s="148">
        <v>0</v>
      </c>
      <c r="AM18" s="148">
        <v>7</v>
      </c>
      <c r="AN18" s="148">
        <v>1</v>
      </c>
      <c r="AO18" s="148">
        <v>2</v>
      </c>
      <c r="AP18" s="148">
        <v>6</v>
      </c>
    </row>
    <row r="19" spans="1:42" customFormat="1" ht="15.6" x14ac:dyDescent="0.3">
      <c r="A19" s="171" t="s">
        <v>54</v>
      </c>
      <c r="B19" s="172">
        <v>104</v>
      </c>
      <c r="C19" s="148">
        <v>0</v>
      </c>
      <c r="D19" s="148">
        <v>0</v>
      </c>
      <c r="E19" s="148">
        <v>2</v>
      </c>
      <c r="F19" s="148">
        <v>1</v>
      </c>
      <c r="G19" s="148">
        <v>0</v>
      </c>
      <c r="H19" s="148">
        <v>2</v>
      </c>
      <c r="I19" s="148">
        <v>0</v>
      </c>
      <c r="J19" s="148">
        <v>0</v>
      </c>
      <c r="K19" s="148">
        <v>0</v>
      </c>
      <c r="L19" s="148">
        <v>0</v>
      </c>
      <c r="M19" s="148">
        <v>0</v>
      </c>
      <c r="N19" s="148">
        <v>0</v>
      </c>
      <c r="O19" s="148">
        <v>0</v>
      </c>
      <c r="P19" s="148">
        <v>0</v>
      </c>
      <c r="Q19" s="148">
        <v>2</v>
      </c>
      <c r="R19" s="148">
        <v>0</v>
      </c>
      <c r="S19" s="148">
        <v>42</v>
      </c>
      <c r="T19" s="148">
        <v>7</v>
      </c>
      <c r="U19" s="148">
        <v>0</v>
      </c>
      <c r="V19" s="148">
        <v>0</v>
      </c>
      <c r="W19" s="148">
        <v>0</v>
      </c>
      <c r="X19" s="148">
        <v>0</v>
      </c>
      <c r="Y19" s="148">
        <v>1</v>
      </c>
      <c r="Z19" s="148">
        <v>0</v>
      </c>
      <c r="AA19" s="148">
        <v>0</v>
      </c>
      <c r="AB19" s="148">
        <v>0</v>
      </c>
      <c r="AC19" s="148">
        <v>19</v>
      </c>
      <c r="AD19" s="148">
        <v>0</v>
      </c>
      <c r="AE19" s="148">
        <v>1</v>
      </c>
      <c r="AF19" s="148">
        <v>0</v>
      </c>
      <c r="AG19" s="148">
        <v>15</v>
      </c>
      <c r="AH19" s="148">
        <v>4</v>
      </c>
      <c r="AI19" s="148">
        <v>0</v>
      </c>
      <c r="AJ19" s="148">
        <v>3</v>
      </c>
      <c r="AK19" s="148">
        <v>0</v>
      </c>
      <c r="AL19" s="148">
        <v>0</v>
      </c>
      <c r="AM19" s="148">
        <v>3</v>
      </c>
      <c r="AN19" s="148">
        <v>0</v>
      </c>
      <c r="AO19" s="148">
        <v>0</v>
      </c>
      <c r="AP19" s="148">
        <v>2</v>
      </c>
    </row>
    <row r="20" spans="1:42" customFormat="1" ht="15.6" x14ac:dyDescent="0.3">
      <c r="A20" s="171" t="s">
        <v>55</v>
      </c>
      <c r="B20" s="172">
        <v>78</v>
      </c>
      <c r="C20" s="148">
        <v>0</v>
      </c>
      <c r="D20" s="148">
        <v>0</v>
      </c>
      <c r="E20" s="148">
        <v>0</v>
      </c>
      <c r="F20" s="148">
        <v>0</v>
      </c>
      <c r="G20" s="148">
        <v>3</v>
      </c>
      <c r="H20" s="148">
        <v>10</v>
      </c>
      <c r="I20" s="148">
        <v>0</v>
      </c>
      <c r="J20" s="148">
        <v>0</v>
      </c>
      <c r="K20" s="148">
        <v>1</v>
      </c>
      <c r="L20" s="148">
        <v>0</v>
      </c>
      <c r="M20" s="148">
        <v>0</v>
      </c>
      <c r="N20" s="148">
        <v>0</v>
      </c>
      <c r="O20" s="148">
        <v>0</v>
      </c>
      <c r="P20" s="148">
        <v>1</v>
      </c>
      <c r="Q20" s="148">
        <v>1</v>
      </c>
      <c r="R20" s="148">
        <v>0</v>
      </c>
      <c r="S20" s="148">
        <v>33</v>
      </c>
      <c r="T20" s="148">
        <v>1</v>
      </c>
      <c r="U20" s="148">
        <v>0</v>
      </c>
      <c r="V20" s="148">
        <v>0</v>
      </c>
      <c r="W20" s="148">
        <v>0</v>
      </c>
      <c r="X20" s="148">
        <v>0</v>
      </c>
      <c r="Y20" s="148">
        <v>0</v>
      </c>
      <c r="Z20" s="148">
        <v>1</v>
      </c>
      <c r="AA20" s="148">
        <v>0</v>
      </c>
      <c r="AB20" s="148">
        <v>0</v>
      </c>
      <c r="AC20" s="148">
        <v>8</v>
      </c>
      <c r="AD20" s="148">
        <v>0</v>
      </c>
      <c r="AE20" s="148">
        <v>0</v>
      </c>
      <c r="AF20" s="148">
        <v>0</v>
      </c>
      <c r="AG20" s="148">
        <v>6</v>
      </c>
      <c r="AH20" s="148">
        <v>2</v>
      </c>
      <c r="AI20" s="148">
        <v>0</v>
      </c>
      <c r="AJ20" s="148">
        <v>5</v>
      </c>
      <c r="AK20" s="148">
        <v>0</v>
      </c>
      <c r="AL20" s="148">
        <v>1</v>
      </c>
      <c r="AM20" s="148">
        <v>1</v>
      </c>
      <c r="AN20" s="148">
        <v>0</v>
      </c>
      <c r="AO20" s="148">
        <v>2</v>
      </c>
      <c r="AP20" s="148">
        <v>2</v>
      </c>
    </row>
    <row r="21" spans="1:42" customFormat="1" ht="15.6" x14ac:dyDescent="0.3">
      <c r="A21" s="171" t="s">
        <v>56</v>
      </c>
      <c r="B21" s="172">
        <v>77</v>
      </c>
      <c r="C21" s="148">
        <v>0</v>
      </c>
      <c r="D21" s="148">
        <v>0</v>
      </c>
      <c r="E21" s="148">
        <v>1</v>
      </c>
      <c r="F21" s="148">
        <v>0</v>
      </c>
      <c r="G21" s="148">
        <v>2</v>
      </c>
      <c r="H21" s="148">
        <v>6</v>
      </c>
      <c r="I21" s="148">
        <v>0</v>
      </c>
      <c r="J21" s="148">
        <v>0</v>
      </c>
      <c r="K21" s="148">
        <v>0</v>
      </c>
      <c r="L21" s="148">
        <v>0</v>
      </c>
      <c r="M21" s="148">
        <v>0</v>
      </c>
      <c r="N21" s="148">
        <v>0</v>
      </c>
      <c r="O21" s="148">
        <v>0</v>
      </c>
      <c r="P21" s="148">
        <v>0</v>
      </c>
      <c r="Q21" s="148">
        <v>0</v>
      </c>
      <c r="R21" s="148">
        <v>2</v>
      </c>
      <c r="S21" s="148">
        <v>34</v>
      </c>
      <c r="T21" s="148">
        <v>5</v>
      </c>
      <c r="U21" s="148">
        <v>0</v>
      </c>
      <c r="V21" s="148">
        <v>0</v>
      </c>
      <c r="W21" s="148">
        <v>1</v>
      </c>
      <c r="X21" s="148">
        <v>0</v>
      </c>
      <c r="Y21" s="148">
        <v>0</v>
      </c>
      <c r="Z21" s="148">
        <v>0</v>
      </c>
      <c r="AA21" s="148">
        <v>0</v>
      </c>
      <c r="AB21" s="148">
        <v>0</v>
      </c>
      <c r="AC21" s="148">
        <v>9</v>
      </c>
      <c r="AD21" s="148">
        <v>0</v>
      </c>
      <c r="AE21" s="148">
        <v>0</v>
      </c>
      <c r="AF21" s="148">
        <v>0</v>
      </c>
      <c r="AG21" s="148">
        <v>11</v>
      </c>
      <c r="AH21" s="148">
        <v>2</v>
      </c>
      <c r="AI21" s="148">
        <v>0</v>
      </c>
      <c r="AJ21" s="148">
        <v>1</v>
      </c>
      <c r="AK21" s="148">
        <v>0</v>
      </c>
      <c r="AL21" s="148">
        <v>0</v>
      </c>
      <c r="AM21" s="148">
        <v>2</v>
      </c>
      <c r="AN21" s="148">
        <v>0</v>
      </c>
      <c r="AO21" s="148">
        <v>1</v>
      </c>
      <c r="AP21" s="148">
        <v>0</v>
      </c>
    </row>
    <row r="22" spans="1:42" customFormat="1" ht="15.6" x14ac:dyDescent="0.3">
      <c r="A22" s="171" t="s">
        <v>57</v>
      </c>
      <c r="B22" s="172">
        <v>40</v>
      </c>
      <c r="C22" s="148">
        <v>0</v>
      </c>
      <c r="D22" s="148">
        <v>0</v>
      </c>
      <c r="E22" s="148">
        <v>0</v>
      </c>
      <c r="F22" s="148">
        <v>0</v>
      </c>
      <c r="G22" s="148">
        <v>0</v>
      </c>
      <c r="H22" s="148">
        <v>1</v>
      </c>
      <c r="I22" s="148">
        <v>0</v>
      </c>
      <c r="J22" s="148">
        <v>0</v>
      </c>
      <c r="K22" s="148">
        <v>0</v>
      </c>
      <c r="L22" s="148">
        <v>0</v>
      </c>
      <c r="M22" s="148">
        <v>0</v>
      </c>
      <c r="N22" s="148">
        <v>0</v>
      </c>
      <c r="O22" s="148">
        <v>0</v>
      </c>
      <c r="P22" s="148">
        <v>0</v>
      </c>
      <c r="Q22" s="148">
        <v>2</v>
      </c>
      <c r="R22" s="148">
        <v>0</v>
      </c>
      <c r="S22" s="148">
        <v>19</v>
      </c>
      <c r="T22" s="148">
        <v>2</v>
      </c>
      <c r="U22" s="148">
        <v>0</v>
      </c>
      <c r="V22" s="148">
        <v>0</v>
      </c>
      <c r="W22" s="148">
        <v>1</v>
      </c>
      <c r="X22" s="148">
        <v>0</v>
      </c>
      <c r="Y22" s="148">
        <v>1</v>
      </c>
      <c r="Z22" s="148">
        <v>0</v>
      </c>
      <c r="AA22" s="148">
        <v>0</v>
      </c>
      <c r="AB22" s="148">
        <v>0</v>
      </c>
      <c r="AC22" s="148">
        <v>6</v>
      </c>
      <c r="AD22" s="148">
        <v>0</v>
      </c>
      <c r="AE22" s="148">
        <v>2</v>
      </c>
      <c r="AF22" s="148">
        <v>0</v>
      </c>
      <c r="AG22" s="148">
        <v>0</v>
      </c>
      <c r="AH22" s="148">
        <v>2</v>
      </c>
      <c r="AI22" s="148">
        <v>0</v>
      </c>
      <c r="AJ22" s="148">
        <v>0</v>
      </c>
      <c r="AK22" s="148">
        <v>0</v>
      </c>
      <c r="AL22" s="148">
        <v>0</v>
      </c>
      <c r="AM22" s="148">
        <v>4</v>
      </c>
      <c r="AN22" s="148">
        <v>0</v>
      </c>
      <c r="AO22" s="148">
        <v>0</v>
      </c>
      <c r="AP22" s="148">
        <v>0</v>
      </c>
    </row>
    <row r="23" spans="1:42" customFormat="1" ht="15.6" x14ac:dyDescent="0.3">
      <c r="A23" s="171" t="s">
        <v>58</v>
      </c>
      <c r="B23" s="172">
        <v>78</v>
      </c>
      <c r="C23" s="148">
        <v>0</v>
      </c>
      <c r="D23" s="148">
        <v>0</v>
      </c>
      <c r="E23" s="148">
        <v>1</v>
      </c>
      <c r="F23" s="148">
        <v>0</v>
      </c>
      <c r="G23" s="148">
        <v>1</v>
      </c>
      <c r="H23" s="148">
        <v>3</v>
      </c>
      <c r="I23" s="148">
        <v>0</v>
      </c>
      <c r="J23" s="148">
        <v>0</v>
      </c>
      <c r="K23" s="148">
        <v>0</v>
      </c>
      <c r="L23" s="148">
        <v>0</v>
      </c>
      <c r="M23" s="148">
        <v>0</v>
      </c>
      <c r="N23" s="148">
        <v>0</v>
      </c>
      <c r="O23" s="148">
        <v>0</v>
      </c>
      <c r="P23" s="148">
        <v>0</v>
      </c>
      <c r="Q23" s="148">
        <v>3</v>
      </c>
      <c r="R23" s="148">
        <v>0</v>
      </c>
      <c r="S23" s="148">
        <v>29</v>
      </c>
      <c r="T23" s="148">
        <v>10</v>
      </c>
      <c r="U23" s="148">
        <v>1</v>
      </c>
      <c r="V23" s="148">
        <v>0</v>
      </c>
      <c r="W23" s="148">
        <v>2</v>
      </c>
      <c r="X23" s="148">
        <v>1</v>
      </c>
      <c r="Y23" s="148">
        <v>1</v>
      </c>
      <c r="Z23" s="148">
        <v>0</v>
      </c>
      <c r="AA23" s="148">
        <v>0</v>
      </c>
      <c r="AB23" s="148">
        <v>0</v>
      </c>
      <c r="AC23" s="148">
        <v>8</v>
      </c>
      <c r="AD23" s="148">
        <v>1</v>
      </c>
      <c r="AE23" s="148">
        <v>1</v>
      </c>
      <c r="AF23" s="148">
        <v>0</v>
      </c>
      <c r="AG23" s="148">
        <v>3</v>
      </c>
      <c r="AH23" s="148">
        <v>0</v>
      </c>
      <c r="AI23" s="148">
        <v>1</v>
      </c>
      <c r="AJ23" s="148">
        <v>4</v>
      </c>
      <c r="AK23" s="148">
        <v>0</v>
      </c>
      <c r="AL23" s="148">
        <v>1</v>
      </c>
      <c r="AM23" s="148">
        <v>1</v>
      </c>
      <c r="AN23" s="148">
        <v>1</v>
      </c>
      <c r="AO23" s="148">
        <v>2</v>
      </c>
      <c r="AP23" s="148">
        <v>3</v>
      </c>
    </row>
    <row r="24" spans="1:42" customFormat="1" ht="15.6" x14ac:dyDescent="0.3">
      <c r="A24" s="171" t="s">
        <v>59</v>
      </c>
      <c r="B24" s="172">
        <v>31</v>
      </c>
      <c r="C24" s="148">
        <v>0</v>
      </c>
      <c r="D24" s="148">
        <v>0</v>
      </c>
      <c r="E24" s="148">
        <v>0</v>
      </c>
      <c r="F24" s="148">
        <v>0</v>
      </c>
      <c r="G24" s="148">
        <v>0</v>
      </c>
      <c r="H24" s="148">
        <v>2</v>
      </c>
      <c r="I24" s="148">
        <v>0</v>
      </c>
      <c r="J24" s="148">
        <v>0</v>
      </c>
      <c r="K24" s="148">
        <v>0</v>
      </c>
      <c r="L24" s="148">
        <v>0</v>
      </c>
      <c r="M24" s="148">
        <v>0</v>
      </c>
      <c r="N24" s="148">
        <v>0</v>
      </c>
      <c r="O24" s="148">
        <v>0</v>
      </c>
      <c r="P24" s="148">
        <v>0</v>
      </c>
      <c r="Q24" s="148">
        <v>1</v>
      </c>
      <c r="R24" s="148">
        <v>0</v>
      </c>
      <c r="S24" s="148">
        <v>9</v>
      </c>
      <c r="T24" s="148">
        <v>3</v>
      </c>
      <c r="U24" s="148">
        <v>0</v>
      </c>
      <c r="V24" s="148">
        <v>0</v>
      </c>
      <c r="W24" s="148">
        <v>0</v>
      </c>
      <c r="X24" s="148">
        <v>0</v>
      </c>
      <c r="Y24" s="148">
        <v>0</v>
      </c>
      <c r="Z24" s="148">
        <v>0</v>
      </c>
      <c r="AA24" s="148">
        <v>0</v>
      </c>
      <c r="AB24" s="148">
        <v>0</v>
      </c>
      <c r="AC24" s="148">
        <v>2</v>
      </c>
      <c r="AD24" s="148">
        <v>0</v>
      </c>
      <c r="AE24" s="148">
        <v>0</v>
      </c>
      <c r="AF24" s="148">
        <v>0</v>
      </c>
      <c r="AG24" s="148">
        <v>4</v>
      </c>
      <c r="AH24" s="148">
        <v>2</v>
      </c>
      <c r="AI24" s="148">
        <v>0</v>
      </c>
      <c r="AJ24" s="148">
        <v>2</v>
      </c>
      <c r="AK24" s="148">
        <v>0</v>
      </c>
      <c r="AL24" s="148">
        <v>2</v>
      </c>
      <c r="AM24" s="148">
        <v>3</v>
      </c>
      <c r="AN24" s="148">
        <v>0</v>
      </c>
      <c r="AO24" s="148">
        <v>0</v>
      </c>
      <c r="AP24" s="148">
        <v>1</v>
      </c>
    </row>
    <row r="25" spans="1:42" customFormat="1" ht="15.6" x14ac:dyDescent="0.3">
      <c r="A25" s="171" t="s">
        <v>60</v>
      </c>
      <c r="B25" s="172">
        <v>137</v>
      </c>
      <c r="C25" s="148">
        <v>0</v>
      </c>
      <c r="D25" s="148">
        <v>0</v>
      </c>
      <c r="E25" s="148">
        <v>2</v>
      </c>
      <c r="F25" s="148">
        <v>0</v>
      </c>
      <c r="G25" s="148">
        <v>1</v>
      </c>
      <c r="H25" s="148">
        <v>3</v>
      </c>
      <c r="I25" s="148">
        <v>0</v>
      </c>
      <c r="J25" s="148">
        <v>1</v>
      </c>
      <c r="K25" s="148">
        <v>0</v>
      </c>
      <c r="L25" s="148">
        <v>0</v>
      </c>
      <c r="M25" s="148">
        <v>0</v>
      </c>
      <c r="N25" s="148">
        <v>0</v>
      </c>
      <c r="O25" s="148">
        <v>0</v>
      </c>
      <c r="P25" s="148">
        <v>0</v>
      </c>
      <c r="Q25" s="148">
        <v>1</v>
      </c>
      <c r="R25" s="148">
        <v>0</v>
      </c>
      <c r="S25" s="148">
        <v>74</v>
      </c>
      <c r="T25" s="148">
        <v>4</v>
      </c>
      <c r="U25" s="148">
        <v>0</v>
      </c>
      <c r="V25" s="148">
        <v>0</v>
      </c>
      <c r="W25" s="148">
        <v>0</v>
      </c>
      <c r="X25" s="148">
        <v>0</v>
      </c>
      <c r="Y25" s="148">
        <v>1</v>
      </c>
      <c r="Z25" s="148">
        <v>0</v>
      </c>
      <c r="AA25" s="148">
        <v>0</v>
      </c>
      <c r="AB25" s="148">
        <v>0</v>
      </c>
      <c r="AC25" s="148">
        <v>20</v>
      </c>
      <c r="AD25" s="148">
        <v>0</v>
      </c>
      <c r="AE25" s="148">
        <v>2</v>
      </c>
      <c r="AF25" s="148">
        <v>1</v>
      </c>
      <c r="AG25" s="148">
        <v>12</v>
      </c>
      <c r="AH25" s="148">
        <v>3</v>
      </c>
      <c r="AI25" s="148">
        <v>0</v>
      </c>
      <c r="AJ25" s="148">
        <v>5</v>
      </c>
      <c r="AK25" s="148">
        <v>0</v>
      </c>
      <c r="AL25" s="148">
        <v>0</v>
      </c>
      <c r="AM25" s="148">
        <v>0</v>
      </c>
      <c r="AN25" s="148">
        <v>0</v>
      </c>
      <c r="AO25" s="148">
        <v>0</v>
      </c>
      <c r="AP25" s="148">
        <v>7</v>
      </c>
    </row>
    <row r="26" spans="1:42" customFormat="1" ht="15.6" x14ac:dyDescent="0.3">
      <c r="A26" s="171" t="s">
        <v>61</v>
      </c>
      <c r="B26" s="172">
        <v>165</v>
      </c>
      <c r="C26" s="148">
        <v>0</v>
      </c>
      <c r="D26" s="148">
        <v>0</v>
      </c>
      <c r="E26" s="148">
        <v>0</v>
      </c>
      <c r="F26" s="148">
        <v>0</v>
      </c>
      <c r="G26" s="148">
        <v>4</v>
      </c>
      <c r="H26" s="148">
        <v>6</v>
      </c>
      <c r="I26" s="148">
        <v>0</v>
      </c>
      <c r="J26" s="148">
        <v>0</v>
      </c>
      <c r="K26" s="148">
        <v>0</v>
      </c>
      <c r="L26" s="148">
        <v>0</v>
      </c>
      <c r="M26" s="148">
        <v>0</v>
      </c>
      <c r="N26" s="148">
        <v>0</v>
      </c>
      <c r="O26" s="148">
        <v>0</v>
      </c>
      <c r="P26" s="148">
        <v>0</v>
      </c>
      <c r="Q26" s="148">
        <v>0</v>
      </c>
      <c r="R26" s="148">
        <v>1</v>
      </c>
      <c r="S26" s="148">
        <v>113</v>
      </c>
      <c r="T26" s="148">
        <v>1</v>
      </c>
      <c r="U26" s="148">
        <v>0</v>
      </c>
      <c r="V26" s="148">
        <v>0</v>
      </c>
      <c r="W26" s="148">
        <v>1</v>
      </c>
      <c r="X26" s="148">
        <v>0</v>
      </c>
      <c r="Y26" s="148">
        <v>0</v>
      </c>
      <c r="Z26" s="148">
        <v>0</v>
      </c>
      <c r="AA26" s="148">
        <v>0</v>
      </c>
      <c r="AB26" s="148">
        <v>0</v>
      </c>
      <c r="AC26" s="148">
        <v>12</v>
      </c>
      <c r="AD26" s="148">
        <v>2</v>
      </c>
      <c r="AE26" s="148">
        <v>2</v>
      </c>
      <c r="AF26" s="148">
        <v>0</v>
      </c>
      <c r="AG26" s="148">
        <v>13</v>
      </c>
      <c r="AH26" s="148">
        <v>3</v>
      </c>
      <c r="AI26" s="148">
        <v>0</v>
      </c>
      <c r="AJ26" s="148">
        <v>3</v>
      </c>
      <c r="AK26" s="148">
        <v>0</v>
      </c>
      <c r="AL26" s="148">
        <v>0</v>
      </c>
      <c r="AM26" s="148">
        <v>1</v>
      </c>
      <c r="AN26" s="148">
        <v>1</v>
      </c>
      <c r="AO26" s="148">
        <v>0</v>
      </c>
      <c r="AP26" s="148">
        <v>2</v>
      </c>
    </row>
    <row r="27" spans="1:42" customFormat="1" ht="15.6" x14ac:dyDescent="0.3">
      <c r="A27" s="171" t="s">
        <v>62</v>
      </c>
      <c r="B27" s="172">
        <v>148</v>
      </c>
      <c r="C27" s="148">
        <v>0</v>
      </c>
      <c r="D27" s="148">
        <v>0</v>
      </c>
      <c r="E27" s="148">
        <v>0</v>
      </c>
      <c r="F27" s="148">
        <v>2</v>
      </c>
      <c r="G27" s="148">
        <v>1</v>
      </c>
      <c r="H27" s="148">
        <v>7</v>
      </c>
      <c r="I27" s="148">
        <v>0</v>
      </c>
      <c r="J27" s="148">
        <v>2</v>
      </c>
      <c r="K27" s="148">
        <v>0</v>
      </c>
      <c r="L27" s="148">
        <v>0</v>
      </c>
      <c r="M27" s="148">
        <v>0</v>
      </c>
      <c r="N27" s="148">
        <v>0</v>
      </c>
      <c r="O27" s="148">
        <v>0</v>
      </c>
      <c r="P27" s="148">
        <v>2</v>
      </c>
      <c r="Q27" s="148">
        <v>3</v>
      </c>
      <c r="R27" s="148">
        <v>0</v>
      </c>
      <c r="S27" s="148">
        <v>59</v>
      </c>
      <c r="T27" s="148">
        <v>9</v>
      </c>
      <c r="U27" s="148">
        <v>0</v>
      </c>
      <c r="V27" s="148">
        <v>0</v>
      </c>
      <c r="W27" s="148">
        <v>0</v>
      </c>
      <c r="X27" s="148">
        <v>0</v>
      </c>
      <c r="Y27" s="148">
        <v>0</v>
      </c>
      <c r="Z27" s="148">
        <v>1</v>
      </c>
      <c r="AA27" s="148">
        <v>1</v>
      </c>
      <c r="AB27" s="148">
        <v>0</v>
      </c>
      <c r="AC27" s="148">
        <v>18</v>
      </c>
      <c r="AD27" s="148">
        <v>0</v>
      </c>
      <c r="AE27" s="148">
        <v>3</v>
      </c>
      <c r="AF27" s="148">
        <v>0</v>
      </c>
      <c r="AG27" s="148">
        <v>10</v>
      </c>
      <c r="AH27" s="148">
        <v>6</v>
      </c>
      <c r="AI27" s="148">
        <v>1</v>
      </c>
      <c r="AJ27" s="148">
        <v>6</v>
      </c>
      <c r="AK27" s="148">
        <v>0</v>
      </c>
      <c r="AL27" s="148">
        <v>0</v>
      </c>
      <c r="AM27" s="148">
        <v>9</v>
      </c>
      <c r="AN27" s="148">
        <v>2</v>
      </c>
      <c r="AO27" s="148">
        <v>0</v>
      </c>
      <c r="AP27" s="148">
        <v>6</v>
      </c>
    </row>
    <row r="28" spans="1:42" customFormat="1" ht="15.6" x14ac:dyDescent="0.3">
      <c r="A28" s="171" t="s">
        <v>63</v>
      </c>
      <c r="B28" s="172">
        <v>130</v>
      </c>
      <c r="C28" s="148">
        <v>0</v>
      </c>
      <c r="D28" s="148">
        <v>0</v>
      </c>
      <c r="E28" s="148">
        <v>1</v>
      </c>
      <c r="F28" s="148">
        <v>1</v>
      </c>
      <c r="G28" s="148">
        <v>0</v>
      </c>
      <c r="H28" s="148">
        <v>9</v>
      </c>
      <c r="I28" s="148">
        <v>0</v>
      </c>
      <c r="J28" s="148">
        <v>1</v>
      </c>
      <c r="K28" s="148">
        <v>1</v>
      </c>
      <c r="L28" s="148">
        <v>0</v>
      </c>
      <c r="M28" s="148">
        <v>0</v>
      </c>
      <c r="N28" s="148">
        <v>0</v>
      </c>
      <c r="O28" s="148">
        <v>0</v>
      </c>
      <c r="P28" s="148">
        <v>0</v>
      </c>
      <c r="Q28" s="148">
        <v>2</v>
      </c>
      <c r="R28" s="148">
        <v>0</v>
      </c>
      <c r="S28" s="148">
        <v>68</v>
      </c>
      <c r="T28" s="148">
        <v>11</v>
      </c>
      <c r="U28" s="148">
        <v>0</v>
      </c>
      <c r="V28" s="148">
        <v>0</v>
      </c>
      <c r="W28" s="148">
        <v>0</v>
      </c>
      <c r="X28" s="148">
        <v>0</v>
      </c>
      <c r="Y28" s="148">
        <v>2</v>
      </c>
      <c r="Z28" s="148">
        <v>1</v>
      </c>
      <c r="AA28" s="148">
        <v>0</v>
      </c>
      <c r="AB28" s="148">
        <v>0</v>
      </c>
      <c r="AC28" s="148">
        <v>9</v>
      </c>
      <c r="AD28" s="148">
        <v>0</v>
      </c>
      <c r="AE28" s="148">
        <v>2</v>
      </c>
      <c r="AF28" s="148">
        <v>0</v>
      </c>
      <c r="AG28" s="148">
        <v>14</v>
      </c>
      <c r="AH28" s="148">
        <v>2</v>
      </c>
      <c r="AI28" s="148">
        <v>0</v>
      </c>
      <c r="AJ28" s="148">
        <v>3</v>
      </c>
      <c r="AK28" s="148">
        <v>0</v>
      </c>
      <c r="AL28" s="148">
        <v>0</v>
      </c>
      <c r="AM28" s="148">
        <v>0</v>
      </c>
      <c r="AN28" s="148">
        <v>0</v>
      </c>
      <c r="AO28" s="148">
        <v>2</v>
      </c>
      <c r="AP28" s="148">
        <v>1</v>
      </c>
    </row>
    <row r="29" spans="1:42" customFormat="1" ht="15.6" x14ac:dyDescent="0.3">
      <c r="A29" s="171" t="s">
        <v>64</v>
      </c>
      <c r="B29" s="172">
        <v>31</v>
      </c>
      <c r="C29" s="148">
        <v>0</v>
      </c>
      <c r="D29" s="148">
        <v>0</v>
      </c>
      <c r="E29" s="148">
        <v>2</v>
      </c>
      <c r="F29" s="148">
        <v>0</v>
      </c>
      <c r="G29" s="148">
        <v>0</v>
      </c>
      <c r="H29" s="148">
        <v>1</v>
      </c>
      <c r="I29" s="148">
        <v>0</v>
      </c>
      <c r="J29" s="148">
        <v>0</v>
      </c>
      <c r="K29" s="148">
        <v>0</v>
      </c>
      <c r="L29" s="148">
        <v>0</v>
      </c>
      <c r="M29" s="148">
        <v>0</v>
      </c>
      <c r="N29" s="148">
        <v>0</v>
      </c>
      <c r="O29" s="148">
        <v>0</v>
      </c>
      <c r="P29" s="148">
        <v>0</v>
      </c>
      <c r="Q29" s="148">
        <v>0</v>
      </c>
      <c r="R29" s="148">
        <v>0</v>
      </c>
      <c r="S29" s="148">
        <v>12</v>
      </c>
      <c r="T29" s="148">
        <v>2</v>
      </c>
      <c r="U29" s="148">
        <v>0</v>
      </c>
      <c r="V29" s="148">
        <v>0</v>
      </c>
      <c r="W29" s="148">
        <v>0</v>
      </c>
      <c r="X29" s="148">
        <v>0</v>
      </c>
      <c r="Y29" s="148">
        <v>0</v>
      </c>
      <c r="Z29" s="148">
        <v>0</v>
      </c>
      <c r="AA29" s="148">
        <v>0</v>
      </c>
      <c r="AB29" s="148">
        <v>0</v>
      </c>
      <c r="AC29" s="148">
        <v>6</v>
      </c>
      <c r="AD29" s="148">
        <v>0</v>
      </c>
      <c r="AE29" s="148">
        <v>0</v>
      </c>
      <c r="AF29" s="148">
        <v>0</v>
      </c>
      <c r="AG29" s="148">
        <v>2</v>
      </c>
      <c r="AH29" s="148">
        <v>2</v>
      </c>
      <c r="AI29" s="148">
        <v>1</v>
      </c>
      <c r="AJ29" s="148">
        <v>1</v>
      </c>
      <c r="AK29" s="148">
        <v>0</v>
      </c>
      <c r="AL29" s="148">
        <v>0</v>
      </c>
      <c r="AM29" s="148">
        <v>1</v>
      </c>
      <c r="AN29" s="148">
        <v>1</v>
      </c>
      <c r="AO29" s="148">
        <v>0</v>
      </c>
      <c r="AP29" s="148">
        <v>0</v>
      </c>
    </row>
    <row r="30" spans="1:42" customFormat="1" ht="15.6" x14ac:dyDescent="0.3">
      <c r="A30" s="171" t="s">
        <v>65</v>
      </c>
      <c r="B30" s="172">
        <v>129</v>
      </c>
      <c r="C30" s="148">
        <v>0</v>
      </c>
      <c r="D30" s="148">
        <v>0</v>
      </c>
      <c r="E30" s="148">
        <v>3</v>
      </c>
      <c r="F30" s="148">
        <v>0</v>
      </c>
      <c r="G30" s="148">
        <v>1</v>
      </c>
      <c r="H30" s="148">
        <v>6</v>
      </c>
      <c r="I30" s="148">
        <v>0</v>
      </c>
      <c r="J30" s="148">
        <v>1</v>
      </c>
      <c r="K30" s="148">
        <v>1</v>
      </c>
      <c r="L30" s="148">
        <v>0</v>
      </c>
      <c r="M30" s="148">
        <v>2</v>
      </c>
      <c r="N30" s="148">
        <v>0</v>
      </c>
      <c r="O30" s="148">
        <v>0</v>
      </c>
      <c r="P30" s="148">
        <v>0</v>
      </c>
      <c r="Q30" s="148">
        <v>2</v>
      </c>
      <c r="R30" s="148">
        <v>0</v>
      </c>
      <c r="S30" s="148">
        <v>49</v>
      </c>
      <c r="T30" s="148">
        <v>4</v>
      </c>
      <c r="U30" s="148">
        <v>0</v>
      </c>
      <c r="V30" s="148">
        <v>0</v>
      </c>
      <c r="W30" s="148">
        <v>2</v>
      </c>
      <c r="X30" s="148">
        <v>0</v>
      </c>
      <c r="Y30" s="148">
        <v>0</v>
      </c>
      <c r="Z30" s="148">
        <v>0</v>
      </c>
      <c r="AA30" s="148">
        <v>0</v>
      </c>
      <c r="AB30" s="148">
        <v>1</v>
      </c>
      <c r="AC30" s="148">
        <v>20</v>
      </c>
      <c r="AD30" s="148">
        <v>0</v>
      </c>
      <c r="AE30" s="148">
        <v>1</v>
      </c>
      <c r="AF30" s="148">
        <v>1</v>
      </c>
      <c r="AG30" s="148">
        <v>6</v>
      </c>
      <c r="AH30" s="148">
        <v>5</v>
      </c>
      <c r="AI30" s="148">
        <v>0</v>
      </c>
      <c r="AJ30" s="148">
        <v>8</v>
      </c>
      <c r="AK30" s="148">
        <v>2</v>
      </c>
      <c r="AL30" s="148">
        <v>1</v>
      </c>
      <c r="AM30" s="148">
        <v>4</v>
      </c>
      <c r="AN30" s="148">
        <v>7</v>
      </c>
      <c r="AO30" s="148">
        <v>0</v>
      </c>
      <c r="AP30" s="148">
        <v>2</v>
      </c>
    </row>
    <row r="31" spans="1:42" customFormat="1" ht="15.6" x14ac:dyDescent="0.3">
      <c r="A31" s="171" t="s">
        <v>66</v>
      </c>
      <c r="B31" s="172">
        <v>173</v>
      </c>
      <c r="C31" s="148">
        <v>0</v>
      </c>
      <c r="D31" s="148">
        <v>0</v>
      </c>
      <c r="E31" s="148">
        <v>3</v>
      </c>
      <c r="F31" s="148">
        <v>1</v>
      </c>
      <c r="G31" s="148">
        <v>3</v>
      </c>
      <c r="H31" s="148">
        <v>8</v>
      </c>
      <c r="I31" s="148">
        <v>0</v>
      </c>
      <c r="J31" s="148">
        <v>5</v>
      </c>
      <c r="K31" s="148">
        <v>0</v>
      </c>
      <c r="L31" s="148">
        <v>0</v>
      </c>
      <c r="M31" s="148">
        <v>0</v>
      </c>
      <c r="N31" s="148">
        <v>0</v>
      </c>
      <c r="O31" s="148">
        <v>4</v>
      </c>
      <c r="P31" s="148">
        <v>2</v>
      </c>
      <c r="Q31" s="148">
        <v>1</v>
      </c>
      <c r="R31" s="148">
        <v>2</v>
      </c>
      <c r="S31" s="148">
        <v>31</v>
      </c>
      <c r="T31" s="148">
        <v>9</v>
      </c>
      <c r="U31" s="148">
        <v>0</v>
      </c>
      <c r="V31" s="148">
        <v>0</v>
      </c>
      <c r="W31" s="148">
        <v>2</v>
      </c>
      <c r="X31" s="148">
        <v>0</v>
      </c>
      <c r="Y31" s="148">
        <v>3</v>
      </c>
      <c r="Z31" s="148">
        <v>0</v>
      </c>
      <c r="AA31" s="148">
        <v>1</v>
      </c>
      <c r="AB31" s="148">
        <v>0</v>
      </c>
      <c r="AC31" s="148">
        <v>15</v>
      </c>
      <c r="AD31" s="148">
        <v>2</v>
      </c>
      <c r="AE31" s="148">
        <v>2</v>
      </c>
      <c r="AF31" s="148">
        <v>0</v>
      </c>
      <c r="AG31" s="148">
        <v>15</v>
      </c>
      <c r="AH31" s="148">
        <v>36</v>
      </c>
      <c r="AI31" s="148">
        <v>5</v>
      </c>
      <c r="AJ31" s="148">
        <v>7</v>
      </c>
      <c r="AK31" s="148">
        <v>0</v>
      </c>
      <c r="AL31" s="148">
        <v>1</v>
      </c>
      <c r="AM31" s="148">
        <v>7</v>
      </c>
      <c r="AN31" s="148">
        <v>4</v>
      </c>
      <c r="AO31" s="148">
        <v>1</v>
      </c>
      <c r="AP31" s="148">
        <v>3</v>
      </c>
    </row>
    <row r="32" spans="1:42" customFormat="1" ht="15.6" x14ac:dyDescent="0.3">
      <c r="A32" s="171" t="s">
        <v>67</v>
      </c>
      <c r="B32" s="172">
        <v>37</v>
      </c>
      <c r="C32" s="148">
        <v>0</v>
      </c>
      <c r="D32" s="148">
        <v>0</v>
      </c>
      <c r="E32" s="148">
        <v>0</v>
      </c>
      <c r="F32" s="148">
        <v>0</v>
      </c>
      <c r="G32" s="148">
        <v>0</v>
      </c>
      <c r="H32" s="148">
        <v>6</v>
      </c>
      <c r="I32" s="148">
        <v>0</v>
      </c>
      <c r="J32" s="148">
        <v>0</v>
      </c>
      <c r="K32" s="148">
        <v>0</v>
      </c>
      <c r="L32" s="148">
        <v>0</v>
      </c>
      <c r="M32" s="148">
        <v>1</v>
      </c>
      <c r="N32" s="148">
        <v>0</v>
      </c>
      <c r="O32" s="148">
        <v>0</v>
      </c>
      <c r="P32" s="148">
        <v>0</v>
      </c>
      <c r="Q32" s="148">
        <v>2</v>
      </c>
      <c r="R32" s="148">
        <v>0</v>
      </c>
      <c r="S32" s="148">
        <v>10</v>
      </c>
      <c r="T32" s="148">
        <v>4</v>
      </c>
      <c r="U32" s="148">
        <v>2</v>
      </c>
      <c r="V32" s="148">
        <v>0</v>
      </c>
      <c r="W32" s="148">
        <v>0</v>
      </c>
      <c r="X32" s="148">
        <v>0</v>
      </c>
      <c r="Y32" s="148">
        <v>0</v>
      </c>
      <c r="Z32" s="148">
        <v>2</v>
      </c>
      <c r="AA32" s="148">
        <v>0</v>
      </c>
      <c r="AB32" s="148">
        <v>0</v>
      </c>
      <c r="AC32" s="148">
        <v>1</v>
      </c>
      <c r="AD32" s="148">
        <v>0</v>
      </c>
      <c r="AE32" s="148">
        <v>0</v>
      </c>
      <c r="AF32" s="148">
        <v>0</v>
      </c>
      <c r="AG32" s="148">
        <v>4</v>
      </c>
      <c r="AH32" s="148">
        <v>1</v>
      </c>
      <c r="AI32" s="148">
        <v>0</v>
      </c>
      <c r="AJ32" s="148">
        <v>0</v>
      </c>
      <c r="AK32" s="148">
        <v>0</v>
      </c>
      <c r="AL32" s="148">
        <v>0</v>
      </c>
      <c r="AM32" s="148">
        <v>3</v>
      </c>
      <c r="AN32" s="148">
        <v>1</v>
      </c>
      <c r="AO32" s="148">
        <v>0</v>
      </c>
      <c r="AP32" s="148">
        <v>0</v>
      </c>
    </row>
    <row r="33" spans="1:42" customFormat="1" ht="15.6" x14ac:dyDescent="0.3">
      <c r="A33" s="171" t="s">
        <v>68</v>
      </c>
      <c r="B33" s="172">
        <v>274</v>
      </c>
      <c r="C33" s="148">
        <v>0</v>
      </c>
      <c r="D33" s="148">
        <v>0</v>
      </c>
      <c r="E33" s="148">
        <v>13</v>
      </c>
      <c r="F33" s="148">
        <v>3</v>
      </c>
      <c r="G33" s="148">
        <v>1</v>
      </c>
      <c r="H33" s="148">
        <v>30</v>
      </c>
      <c r="I33" s="148">
        <v>0</v>
      </c>
      <c r="J33" s="148">
        <v>6</v>
      </c>
      <c r="K33" s="148">
        <v>2</v>
      </c>
      <c r="L33" s="148">
        <v>0</v>
      </c>
      <c r="M33" s="148">
        <v>2</v>
      </c>
      <c r="N33" s="148">
        <v>0</v>
      </c>
      <c r="O33" s="148">
        <v>4</v>
      </c>
      <c r="P33" s="148">
        <v>1</v>
      </c>
      <c r="Q33" s="148">
        <v>4</v>
      </c>
      <c r="R33" s="148">
        <v>0</v>
      </c>
      <c r="S33" s="148">
        <v>70</v>
      </c>
      <c r="T33" s="148">
        <v>10</v>
      </c>
      <c r="U33" s="148">
        <v>1</v>
      </c>
      <c r="V33" s="148">
        <v>1</v>
      </c>
      <c r="W33" s="148">
        <v>5</v>
      </c>
      <c r="X33" s="148">
        <v>0</v>
      </c>
      <c r="Y33" s="148">
        <v>3</v>
      </c>
      <c r="Z33" s="148">
        <v>0</v>
      </c>
      <c r="AA33" s="148">
        <v>1</v>
      </c>
      <c r="AB33" s="148">
        <v>2</v>
      </c>
      <c r="AC33" s="148">
        <v>22</v>
      </c>
      <c r="AD33" s="148">
        <v>1</v>
      </c>
      <c r="AE33" s="148">
        <v>4</v>
      </c>
      <c r="AF33" s="148">
        <v>1</v>
      </c>
      <c r="AG33" s="148">
        <v>23</v>
      </c>
      <c r="AH33" s="148">
        <v>24</v>
      </c>
      <c r="AI33" s="148">
        <v>1</v>
      </c>
      <c r="AJ33" s="148">
        <v>16</v>
      </c>
      <c r="AK33" s="148">
        <v>0</v>
      </c>
      <c r="AL33" s="148">
        <v>2</v>
      </c>
      <c r="AM33" s="148">
        <v>10</v>
      </c>
      <c r="AN33" s="148">
        <v>2</v>
      </c>
      <c r="AO33" s="148">
        <v>3</v>
      </c>
      <c r="AP33" s="148">
        <v>6</v>
      </c>
    </row>
    <row r="34" spans="1:42" customFormat="1" ht="15.6" x14ac:dyDescent="0.3">
      <c r="A34" s="171" t="s">
        <v>69</v>
      </c>
      <c r="B34" s="172">
        <v>27</v>
      </c>
      <c r="C34" s="148">
        <v>0</v>
      </c>
      <c r="D34" s="148">
        <v>0</v>
      </c>
      <c r="E34" s="148">
        <v>0</v>
      </c>
      <c r="F34" s="148">
        <v>0</v>
      </c>
      <c r="G34" s="148">
        <v>0</v>
      </c>
      <c r="H34" s="148">
        <v>0</v>
      </c>
      <c r="I34" s="148">
        <v>0</v>
      </c>
      <c r="J34" s="148">
        <v>0</v>
      </c>
      <c r="K34" s="148">
        <v>0</v>
      </c>
      <c r="L34" s="148">
        <v>0</v>
      </c>
      <c r="M34" s="148">
        <v>0</v>
      </c>
      <c r="N34" s="148">
        <v>0</v>
      </c>
      <c r="O34" s="148">
        <v>0</v>
      </c>
      <c r="P34" s="148">
        <v>0</v>
      </c>
      <c r="Q34" s="148">
        <v>0</v>
      </c>
      <c r="R34" s="148">
        <v>2</v>
      </c>
      <c r="S34" s="148">
        <v>13</v>
      </c>
      <c r="T34" s="148">
        <v>0</v>
      </c>
      <c r="U34" s="148">
        <v>0</v>
      </c>
      <c r="V34" s="148">
        <v>0</v>
      </c>
      <c r="W34" s="148">
        <v>0</v>
      </c>
      <c r="X34" s="148">
        <v>0</v>
      </c>
      <c r="Y34" s="148">
        <v>0</v>
      </c>
      <c r="Z34" s="148">
        <v>0</v>
      </c>
      <c r="AA34" s="148">
        <v>0</v>
      </c>
      <c r="AB34" s="148">
        <v>0</v>
      </c>
      <c r="AC34" s="148">
        <v>3</v>
      </c>
      <c r="AD34" s="148">
        <v>0</v>
      </c>
      <c r="AE34" s="148">
        <v>3</v>
      </c>
      <c r="AF34" s="148">
        <v>0</v>
      </c>
      <c r="AG34" s="148">
        <v>0</v>
      </c>
      <c r="AH34" s="148">
        <v>3</v>
      </c>
      <c r="AI34" s="148">
        <v>0</v>
      </c>
      <c r="AJ34" s="148">
        <v>0</v>
      </c>
      <c r="AK34" s="148">
        <v>0</v>
      </c>
      <c r="AL34" s="148">
        <v>0</v>
      </c>
      <c r="AM34" s="148">
        <v>1</v>
      </c>
      <c r="AN34" s="148">
        <v>0</v>
      </c>
      <c r="AO34" s="148">
        <v>0</v>
      </c>
      <c r="AP34" s="148">
        <v>2</v>
      </c>
    </row>
    <row r="35" spans="1:42" customFormat="1" ht="15.6" x14ac:dyDescent="0.3">
      <c r="A35" s="171" t="s">
        <v>70</v>
      </c>
      <c r="B35" s="172">
        <v>118</v>
      </c>
      <c r="C35" s="148">
        <v>0</v>
      </c>
      <c r="D35" s="148">
        <v>0</v>
      </c>
      <c r="E35" s="148">
        <v>2</v>
      </c>
      <c r="F35" s="148">
        <v>2</v>
      </c>
      <c r="G35" s="148">
        <v>1</v>
      </c>
      <c r="H35" s="148">
        <v>3</v>
      </c>
      <c r="I35" s="148">
        <v>0</v>
      </c>
      <c r="J35" s="148">
        <v>1</v>
      </c>
      <c r="K35" s="148">
        <v>0</v>
      </c>
      <c r="L35" s="148">
        <v>0</v>
      </c>
      <c r="M35" s="148">
        <v>1</v>
      </c>
      <c r="N35" s="148">
        <v>0</v>
      </c>
      <c r="O35" s="148">
        <v>0</v>
      </c>
      <c r="P35" s="148">
        <v>0</v>
      </c>
      <c r="Q35" s="148">
        <v>2</v>
      </c>
      <c r="R35" s="148">
        <v>0</v>
      </c>
      <c r="S35" s="148">
        <v>70</v>
      </c>
      <c r="T35" s="148">
        <v>2</v>
      </c>
      <c r="U35" s="148">
        <v>1</v>
      </c>
      <c r="V35" s="148">
        <v>0</v>
      </c>
      <c r="W35" s="148">
        <v>0</v>
      </c>
      <c r="X35" s="148">
        <v>0</v>
      </c>
      <c r="Y35" s="148">
        <v>1</v>
      </c>
      <c r="Z35" s="148">
        <v>0</v>
      </c>
      <c r="AA35" s="148">
        <v>0</v>
      </c>
      <c r="AB35" s="148">
        <v>0</v>
      </c>
      <c r="AC35" s="148">
        <v>10</v>
      </c>
      <c r="AD35" s="148">
        <v>0</v>
      </c>
      <c r="AE35" s="148">
        <v>0</v>
      </c>
      <c r="AF35" s="148">
        <v>0</v>
      </c>
      <c r="AG35" s="148">
        <v>7</v>
      </c>
      <c r="AH35" s="148">
        <v>1</v>
      </c>
      <c r="AI35" s="148">
        <v>0</v>
      </c>
      <c r="AJ35" s="148">
        <v>9</v>
      </c>
      <c r="AK35" s="148">
        <v>0</v>
      </c>
      <c r="AL35" s="148">
        <v>0</v>
      </c>
      <c r="AM35" s="148">
        <v>1</v>
      </c>
      <c r="AN35" s="148">
        <v>1</v>
      </c>
      <c r="AO35" s="148">
        <v>0</v>
      </c>
      <c r="AP35" s="148">
        <v>3</v>
      </c>
    </row>
    <row r="36" spans="1:42" customFormat="1" ht="15.6" x14ac:dyDescent="0.3">
      <c r="A36" s="171" t="s">
        <v>71</v>
      </c>
      <c r="B36" s="172">
        <v>101</v>
      </c>
      <c r="C36" s="148">
        <v>0</v>
      </c>
      <c r="D36" s="148">
        <v>1</v>
      </c>
      <c r="E36" s="148">
        <v>1</v>
      </c>
      <c r="F36" s="148">
        <v>0</v>
      </c>
      <c r="G36" s="148">
        <v>0</v>
      </c>
      <c r="H36" s="148">
        <v>3</v>
      </c>
      <c r="I36" s="148">
        <v>0</v>
      </c>
      <c r="J36" s="148">
        <v>1</v>
      </c>
      <c r="K36" s="148">
        <v>0</v>
      </c>
      <c r="L36" s="148">
        <v>2</v>
      </c>
      <c r="M36" s="148">
        <v>3</v>
      </c>
      <c r="N36" s="148">
        <v>0</v>
      </c>
      <c r="O36" s="148">
        <v>0</v>
      </c>
      <c r="P36" s="148">
        <v>2</v>
      </c>
      <c r="Q36" s="148">
        <v>0</v>
      </c>
      <c r="R36" s="148">
        <v>0</v>
      </c>
      <c r="S36" s="148">
        <v>29</v>
      </c>
      <c r="T36" s="148">
        <v>1</v>
      </c>
      <c r="U36" s="148">
        <v>0</v>
      </c>
      <c r="V36" s="148">
        <v>1</v>
      </c>
      <c r="W36" s="148">
        <v>2</v>
      </c>
      <c r="X36" s="148">
        <v>0</v>
      </c>
      <c r="Y36" s="148">
        <v>1</v>
      </c>
      <c r="Z36" s="148">
        <v>1</v>
      </c>
      <c r="AA36" s="148">
        <v>0</v>
      </c>
      <c r="AB36" s="148">
        <v>0</v>
      </c>
      <c r="AC36" s="148">
        <v>12</v>
      </c>
      <c r="AD36" s="148">
        <v>0</v>
      </c>
      <c r="AE36" s="148">
        <v>3</v>
      </c>
      <c r="AF36" s="148">
        <v>0</v>
      </c>
      <c r="AG36" s="148">
        <v>13</v>
      </c>
      <c r="AH36" s="148">
        <v>7</v>
      </c>
      <c r="AI36" s="148">
        <v>2</v>
      </c>
      <c r="AJ36" s="148">
        <v>4</v>
      </c>
      <c r="AK36" s="148">
        <v>0</v>
      </c>
      <c r="AL36" s="148">
        <v>0</v>
      </c>
      <c r="AM36" s="148">
        <v>4</v>
      </c>
      <c r="AN36" s="148">
        <v>2</v>
      </c>
      <c r="AO36" s="148">
        <v>2</v>
      </c>
      <c r="AP36" s="148">
        <v>4</v>
      </c>
    </row>
    <row r="37" spans="1:42" customFormat="1" ht="15.6" x14ac:dyDescent="0.3">
      <c r="A37" s="171" t="s">
        <v>72</v>
      </c>
      <c r="B37" s="172">
        <v>230</v>
      </c>
      <c r="C37" s="148">
        <v>0</v>
      </c>
      <c r="D37" s="148">
        <v>0</v>
      </c>
      <c r="E37" s="148">
        <v>0</v>
      </c>
      <c r="F37" s="148">
        <v>2</v>
      </c>
      <c r="G37" s="148">
        <v>0</v>
      </c>
      <c r="H37" s="148">
        <v>3</v>
      </c>
      <c r="I37" s="148">
        <v>0</v>
      </c>
      <c r="J37" s="148">
        <v>0</v>
      </c>
      <c r="K37" s="148">
        <v>2</v>
      </c>
      <c r="L37" s="148">
        <v>0</v>
      </c>
      <c r="M37" s="148">
        <v>0</v>
      </c>
      <c r="N37" s="148">
        <v>0</v>
      </c>
      <c r="O37" s="148">
        <v>2</v>
      </c>
      <c r="P37" s="148">
        <v>0</v>
      </c>
      <c r="Q37" s="148">
        <v>1</v>
      </c>
      <c r="R37" s="148">
        <v>0</v>
      </c>
      <c r="S37" s="148">
        <v>139</v>
      </c>
      <c r="T37" s="148">
        <v>9</v>
      </c>
      <c r="U37" s="148">
        <v>3</v>
      </c>
      <c r="V37" s="148">
        <v>1</v>
      </c>
      <c r="W37" s="148">
        <v>2</v>
      </c>
      <c r="X37" s="148">
        <v>0</v>
      </c>
      <c r="Y37" s="148">
        <v>1</v>
      </c>
      <c r="Z37" s="148">
        <v>0</v>
      </c>
      <c r="AA37" s="148">
        <v>0</v>
      </c>
      <c r="AB37" s="148">
        <v>0</v>
      </c>
      <c r="AC37" s="148">
        <v>18</v>
      </c>
      <c r="AD37" s="148">
        <v>0</v>
      </c>
      <c r="AE37" s="148">
        <v>0</v>
      </c>
      <c r="AF37" s="148">
        <v>0</v>
      </c>
      <c r="AG37" s="148">
        <v>13</v>
      </c>
      <c r="AH37" s="148">
        <v>6</v>
      </c>
      <c r="AI37" s="148">
        <v>0</v>
      </c>
      <c r="AJ37" s="148">
        <v>14</v>
      </c>
      <c r="AK37" s="148">
        <v>0</v>
      </c>
      <c r="AL37" s="148">
        <v>0</v>
      </c>
      <c r="AM37" s="148">
        <v>4</v>
      </c>
      <c r="AN37" s="148">
        <v>2</v>
      </c>
      <c r="AO37" s="148">
        <v>0</v>
      </c>
      <c r="AP37" s="148">
        <v>8</v>
      </c>
    </row>
    <row r="38" spans="1:42" customFormat="1" ht="15.6" x14ac:dyDescent="0.3">
      <c r="A38" s="171" t="s">
        <v>73</v>
      </c>
      <c r="B38" s="172">
        <v>200</v>
      </c>
      <c r="C38" s="148">
        <v>0</v>
      </c>
      <c r="D38" s="148">
        <v>0</v>
      </c>
      <c r="E38" s="148">
        <v>1</v>
      </c>
      <c r="F38" s="148">
        <v>0</v>
      </c>
      <c r="G38" s="148">
        <v>1</v>
      </c>
      <c r="H38" s="148">
        <v>8</v>
      </c>
      <c r="I38" s="148">
        <v>0</v>
      </c>
      <c r="J38" s="148">
        <v>5</v>
      </c>
      <c r="K38" s="148">
        <v>0</v>
      </c>
      <c r="L38" s="148">
        <v>1</v>
      </c>
      <c r="M38" s="148">
        <v>0</v>
      </c>
      <c r="N38" s="148">
        <v>0</v>
      </c>
      <c r="O38" s="148">
        <v>1</v>
      </c>
      <c r="P38" s="148">
        <v>3</v>
      </c>
      <c r="Q38" s="148">
        <v>1</v>
      </c>
      <c r="R38" s="148">
        <v>0</v>
      </c>
      <c r="S38" s="148">
        <v>91</v>
      </c>
      <c r="T38" s="148">
        <v>6</v>
      </c>
      <c r="U38" s="148">
        <v>1</v>
      </c>
      <c r="V38" s="148">
        <v>1</v>
      </c>
      <c r="W38" s="148">
        <v>1</v>
      </c>
      <c r="X38" s="148">
        <v>0</v>
      </c>
      <c r="Y38" s="148">
        <v>1</v>
      </c>
      <c r="Z38" s="148">
        <v>1</v>
      </c>
      <c r="AA38" s="148">
        <v>0</v>
      </c>
      <c r="AB38" s="148">
        <v>0</v>
      </c>
      <c r="AC38" s="148">
        <v>28</v>
      </c>
      <c r="AD38" s="148">
        <v>1</v>
      </c>
      <c r="AE38" s="148">
        <v>2</v>
      </c>
      <c r="AF38" s="148">
        <v>1</v>
      </c>
      <c r="AG38" s="148">
        <v>15</v>
      </c>
      <c r="AH38" s="148">
        <v>10</v>
      </c>
      <c r="AI38" s="148">
        <v>0</v>
      </c>
      <c r="AJ38" s="148">
        <v>15</v>
      </c>
      <c r="AK38" s="148">
        <v>0</v>
      </c>
      <c r="AL38" s="148">
        <v>0</v>
      </c>
      <c r="AM38" s="148">
        <v>2</v>
      </c>
      <c r="AN38" s="148">
        <v>0</v>
      </c>
      <c r="AO38" s="148">
        <v>2</v>
      </c>
      <c r="AP38" s="148">
        <v>1</v>
      </c>
    </row>
    <row r="39" spans="1:42" customFormat="1" ht="15.6" x14ac:dyDescent="0.3">
      <c r="A39" s="171" t="s">
        <v>74</v>
      </c>
      <c r="B39" s="172">
        <v>29</v>
      </c>
      <c r="C39" s="148">
        <v>0</v>
      </c>
      <c r="D39" s="148">
        <v>0</v>
      </c>
      <c r="E39" s="148">
        <v>0</v>
      </c>
      <c r="F39" s="148">
        <v>0</v>
      </c>
      <c r="G39" s="148">
        <v>0</v>
      </c>
      <c r="H39" s="148">
        <v>0</v>
      </c>
      <c r="I39" s="148">
        <v>0</v>
      </c>
      <c r="J39" s="148">
        <v>1</v>
      </c>
      <c r="K39" s="148">
        <v>0</v>
      </c>
      <c r="L39" s="148">
        <v>0</v>
      </c>
      <c r="M39" s="148">
        <v>0</v>
      </c>
      <c r="N39" s="148">
        <v>0</v>
      </c>
      <c r="O39" s="148">
        <v>0</v>
      </c>
      <c r="P39" s="148">
        <v>1</v>
      </c>
      <c r="Q39" s="148">
        <v>2</v>
      </c>
      <c r="R39" s="148">
        <v>0</v>
      </c>
      <c r="S39" s="148">
        <v>6</v>
      </c>
      <c r="T39" s="148">
        <v>1</v>
      </c>
      <c r="U39" s="148">
        <v>0</v>
      </c>
      <c r="V39" s="148">
        <v>0</v>
      </c>
      <c r="W39" s="148">
        <v>0</v>
      </c>
      <c r="X39" s="148">
        <v>0</v>
      </c>
      <c r="Y39" s="148">
        <v>2</v>
      </c>
      <c r="Z39" s="148">
        <v>0</v>
      </c>
      <c r="AA39" s="148">
        <v>0</v>
      </c>
      <c r="AB39" s="148">
        <v>0</v>
      </c>
      <c r="AC39" s="148">
        <v>1</v>
      </c>
      <c r="AD39" s="148">
        <v>1</v>
      </c>
      <c r="AE39" s="148">
        <v>1</v>
      </c>
      <c r="AF39" s="148">
        <v>0</v>
      </c>
      <c r="AG39" s="148">
        <v>2</v>
      </c>
      <c r="AH39" s="148">
        <v>8</v>
      </c>
      <c r="AI39" s="148">
        <v>0</v>
      </c>
      <c r="AJ39" s="148">
        <v>0</v>
      </c>
      <c r="AK39" s="148">
        <v>0</v>
      </c>
      <c r="AL39" s="148">
        <v>1</v>
      </c>
      <c r="AM39" s="148">
        <v>1</v>
      </c>
      <c r="AN39" s="148">
        <v>1</v>
      </c>
      <c r="AO39" s="148">
        <v>0</v>
      </c>
      <c r="AP39" s="148">
        <v>0</v>
      </c>
    </row>
    <row r="40" spans="1:42" customFormat="1" ht="15.6" x14ac:dyDescent="0.3">
      <c r="A40" s="171" t="s">
        <v>75</v>
      </c>
      <c r="B40" s="172">
        <v>171</v>
      </c>
      <c r="C40" s="148">
        <v>0</v>
      </c>
      <c r="D40" s="148">
        <v>1</v>
      </c>
      <c r="E40" s="148">
        <v>4</v>
      </c>
      <c r="F40" s="148">
        <v>4</v>
      </c>
      <c r="G40" s="148">
        <v>2</v>
      </c>
      <c r="H40" s="148">
        <v>6</v>
      </c>
      <c r="I40" s="148">
        <v>0</v>
      </c>
      <c r="J40" s="148">
        <v>1</v>
      </c>
      <c r="K40" s="148">
        <v>0</v>
      </c>
      <c r="L40" s="148">
        <v>0</v>
      </c>
      <c r="M40" s="148">
        <v>0</v>
      </c>
      <c r="N40" s="148">
        <v>0</v>
      </c>
      <c r="O40" s="148">
        <v>1</v>
      </c>
      <c r="P40" s="148">
        <v>0</v>
      </c>
      <c r="Q40" s="148">
        <v>3</v>
      </c>
      <c r="R40" s="148">
        <v>1</v>
      </c>
      <c r="S40" s="148">
        <v>74</v>
      </c>
      <c r="T40" s="148">
        <v>10</v>
      </c>
      <c r="U40" s="148">
        <v>0</v>
      </c>
      <c r="V40" s="148">
        <v>0</v>
      </c>
      <c r="W40" s="148">
        <v>0</v>
      </c>
      <c r="X40" s="148">
        <v>0</v>
      </c>
      <c r="Y40" s="148">
        <v>2</v>
      </c>
      <c r="Z40" s="148">
        <v>0</v>
      </c>
      <c r="AA40" s="148">
        <v>1</v>
      </c>
      <c r="AB40" s="148">
        <v>0</v>
      </c>
      <c r="AC40" s="148">
        <v>22</v>
      </c>
      <c r="AD40" s="148">
        <v>0</v>
      </c>
      <c r="AE40" s="148">
        <v>0</v>
      </c>
      <c r="AF40" s="148">
        <v>0</v>
      </c>
      <c r="AG40" s="148">
        <v>17</v>
      </c>
      <c r="AH40" s="148">
        <v>5</v>
      </c>
      <c r="AI40" s="148">
        <v>0</v>
      </c>
      <c r="AJ40" s="148">
        <v>7</v>
      </c>
      <c r="AK40" s="148">
        <v>0</v>
      </c>
      <c r="AL40" s="148">
        <v>1</v>
      </c>
      <c r="AM40" s="148">
        <v>4</v>
      </c>
      <c r="AN40" s="148">
        <v>2</v>
      </c>
      <c r="AO40" s="148">
        <v>0</v>
      </c>
      <c r="AP40" s="148">
        <v>3</v>
      </c>
    </row>
    <row r="41" spans="1:42" customFormat="1" ht="15.6" x14ac:dyDescent="0.3">
      <c r="A41" s="171" t="s">
        <v>76</v>
      </c>
      <c r="B41" s="172">
        <v>86</v>
      </c>
      <c r="C41" s="148">
        <v>0</v>
      </c>
      <c r="D41" s="148">
        <v>1</v>
      </c>
      <c r="E41" s="148">
        <v>0</v>
      </c>
      <c r="F41" s="148">
        <v>2</v>
      </c>
      <c r="G41" s="148">
        <v>1</v>
      </c>
      <c r="H41" s="148">
        <v>3</v>
      </c>
      <c r="I41" s="148">
        <v>0</v>
      </c>
      <c r="J41" s="148">
        <v>1</v>
      </c>
      <c r="K41" s="148">
        <v>0</v>
      </c>
      <c r="L41" s="148">
        <v>0</v>
      </c>
      <c r="M41" s="148">
        <v>0</v>
      </c>
      <c r="N41" s="148">
        <v>0</v>
      </c>
      <c r="O41" s="148">
        <v>0</v>
      </c>
      <c r="P41" s="148">
        <v>0</v>
      </c>
      <c r="Q41" s="148">
        <v>4</v>
      </c>
      <c r="R41" s="148">
        <v>0</v>
      </c>
      <c r="S41" s="148">
        <v>23</v>
      </c>
      <c r="T41" s="148">
        <v>2</v>
      </c>
      <c r="U41" s="148">
        <v>0</v>
      </c>
      <c r="V41" s="148">
        <v>0</v>
      </c>
      <c r="W41" s="148">
        <v>3</v>
      </c>
      <c r="X41" s="148">
        <v>0</v>
      </c>
      <c r="Y41" s="148">
        <v>1</v>
      </c>
      <c r="Z41" s="148">
        <v>1</v>
      </c>
      <c r="AA41" s="148">
        <v>0</v>
      </c>
      <c r="AB41" s="148">
        <v>0</v>
      </c>
      <c r="AC41" s="148">
        <v>13</v>
      </c>
      <c r="AD41" s="148">
        <v>0</v>
      </c>
      <c r="AE41" s="148">
        <v>1</v>
      </c>
      <c r="AF41" s="148">
        <v>0</v>
      </c>
      <c r="AG41" s="148">
        <v>13</v>
      </c>
      <c r="AH41" s="148">
        <v>6</v>
      </c>
      <c r="AI41" s="148">
        <v>0</v>
      </c>
      <c r="AJ41" s="148">
        <v>3</v>
      </c>
      <c r="AK41" s="148">
        <v>0</v>
      </c>
      <c r="AL41" s="148">
        <v>0</v>
      </c>
      <c r="AM41" s="148">
        <v>4</v>
      </c>
      <c r="AN41" s="148">
        <v>1</v>
      </c>
      <c r="AO41" s="148">
        <v>0</v>
      </c>
      <c r="AP41" s="148">
        <v>3</v>
      </c>
    </row>
    <row r="42" spans="1:42" customFormat="1" ht="15.6" x14ac:dyDescent="0.3">
      <c r="A42" s="171" t="s">
        <v>77</v>
      </c>
      <c r="B42" s="172">
        <v>1416</v>
      </c>
      <c r="C42" s="148">
        <v>0</v>
      </c>
      <c r="D42" s="148">
        <v>4</v>
      </c>
      <c r="E42" s="148">
        <v>41</v>
      </c>
      <c r="F42" s="148">
        <v>1</v>
      </c>
      <c r="G42" s="148">
        <v>13</v>
      </c>
      <c r="H42" s="148">
        <v>529</v>
      </c>
      <c r="I42" s="148">
        <v>3</v>
      </c>
      <c r="J42" s="148">
        <v>57</v>
      </c>
      <c r="K42" s="148">
        <v>1</v>
      </c>
      <c r="L42" s="148">
        <v>2</v>
      </c>
      <c r="M42" s="148">
        <v>16</v>
      </c>
      <c r="N42" s="148">
        <v>1</v>
      </c>
      <c r="O42" s="148">
        <v>6</v>
      </c>
      <c r="P42" s="148">
        <v>11</v>
      </c>
      <c r="Q42" s="148">
        <v>10</v>
      </c>
      <c r="R42" s="148">
        <v>10</v>
      </c>
      <c r="S42" s="148">
        <v>201</v>
      </c>
      <c r="T42" s="148">
        <v>28</v>
      </c>
      <c r="U42" s="148">
        <v>7</v>
      </c>
      <c r="V42" s="148">
        <v>31</v>
      </c>
      <c r="W42" s="148">
        <v>18</v>
      </c>
      <c r="X42" s="148">
        <v>2</v>
      </c>
      <c r="Y42" s="148">
        <v>13</v>
      </c>
      <c r="Z42" s="148">
        <v>4</v>
      </c>
      <c r="AA42" s="148">
        <v>18</v>
      </c>
      <c r="AB42" s="148">
        <v>3</v>
      </c>
      <c r="AC42" s="148">
        <v>81</v>
      </c>
      <c r="AD42" s="148">
        <v>2</v>
      </c>
      <c r="AE42" s="148">
        <v>8</v>
      </c>
      <c r="AF42" s="148">
        <v>14</v>
      </c>
      <c r="AG42" s="148">
        <v>56</v>
      </c>
      <c r="AH42" s="148">
        <v>54</v>
      </c>
      <c r="AI42" s="148">
        <v>7</v>
      </c>
      <c r="AJ42" s="148">
        <v>45</v>
      </c>
      <c r="AK42" s="148">
        <v>3</v>
      </c>
      <c r="AL42" s="148">
        <v>34</v>
      </c>
      <c r="AM42" s="148">
        <v>37</v>
      </c>
      <c r="AN42" s="148">
        <v>1</v>
      </c>
      <c r="AO42" s="148">
        <v>12</v>
      </c>
      <c r="AP42" s="148">
        <v>32</v>
      </c>
    </row>
    <row r="43" spans="1:42" customFormat="1" ht="15.6" x14ac:dyDescent="0.3">
      <c r="A43" s="171" t="s">
        <v>78</v>
      </c>
      <c r="B43" s="172">
        <v>167</v>
      </c>
      <c r="C43" s="148">
        <v>0</v>
      </c>
      <c r="D43" s="148">
        <v>0</v>
      </c>
      <c r="E43" s="148">
        <v>1</v>
      </c>
      <c r="F43" s="148">
        <v>1</v>
      </c>
      <c r="G43" s="148">
        <v>1</v>
      </c>
      <c r="H43" s="148">
        <v>5</v>
      </c>
      <c r="I43" s="148">
        <v>0</v>
      </c>
      <c r="J43" s="148">
        <v>0</v>
      </c>
      <c r="K43" s="148">
        <v>0</v>
      </c>
      <c r="L43" s="148">
        <v>1</v>
      </c>
      <c r="M43" s="148">
        <v>0</v>
      </c>
      <c r="N43" s="148">
        <v>0</v>
      </c>
      <c r="O43" s="148">
        <v>1</v>
      </c>
      <c r="P43" s="148">
        <v>1</v>
      </c>
      <c r="Q43" s="148">
        <v>2</v>
      </c>
      <c r="R43" s="148">
        <v>1</v>
      </c>
      <c r="S43" s="148">
        <v>84</v>
      </c>
      <c r="T43" s="148">
        <v>10</v>
      </c>
      <c r="U43" s="148">
        <v>0</v>
      </c>
      <c r="V43" s="148">
        <v>1</v>
      </c>
      <c r="W43" s="148">
        <v>3</v>
      </c>
      <c r="X43" s="148">
        <v>0</v>
      </c>
      <c r="Y43" s="148">
        <v>0</v>
      </c>
      <c r="Z43" s="148">
        <v>0</v>
      </c>
      <c r="AA43" s="148">
        <v>0</v>
      </c>
      <c r="AB43" s="148">
        <v>0</v>
      </c>
      <c r="AC43" s="148">
        <v>17</v>
      </c>
      <c r="AD43" s="148">
        <v>1</v>
      </c>
      <c r="AE43" s="148">
        <v>1</v>
      </c>
      <c r="AF43" s="148">
        <v>0</v>
      </c>
      <c r="AG43" s="148">
        <v>11</v>
      </c>
      <c r="AH43" s="148">
        <v>7</v>
      </c>
      <c r="AI43" s="148">
        <v>3</v>
      </c>
      <c r="AJ43" s="148">
        <v>8</v>
      </c>
      <c r="AK43" s="148">
        <v>0</v>
      </c>
      <c r="AL43" s="148">
        <v>0</v>
      </c>
      <c r="AM43" s="148">
        <v>5</v>
      </c>
      <c r="AN43" s="148">
        <v>0</v>
      </c>
      <c r="AO43" s="148">
        <v>0</v>
      </c>
      <c r="AP43" s="148">
        <v>2</v>
      </c>
    </row>
    <row r="44" spans="1:42" customFormat="1" ht="15.6" x14ac:dyDescent="0.3">
      <c r="A44" s="171" t="s">
        <v>79</v>
      </c>
      <c r="B44" s="172">
        <v>14</v>
      </c>
      <c r="C44" s="148">
        <v>0</v>
      </c>
      <c r="D44" s="148">
        <v>0</v>
      </c>
      <c r="E44" s="148">
        <v>0</v>
      </c>
      <c r="F44" s="148">
        <v>0</v>
      </c>
      <c r="G44" s="148">
        <v>0</v>
      </c>
      <c r="H44" s="148">
        <v>0</v>
      </c>
      <c r="I44" s="148">
        <v>0</v>
      </c>
      <c r="J44" s="148">
        <v>0</v>
      </c>
      <c r="K44" s="148">
        <v>0</v>
      </c>
      <c r="L44" s="148">
        <v>0</v>
      </c>
      <c r="M44" s="148">
        <v>0</v>
      </c>
      <c r="N44" s="148">
        <v>0</v>
      </c>
      <c r="O44" s="148">
        <v>0</v>
      </c>
      <c r="P44" s="148">
        <v>0</v>
      </c>
      <c r="Q44" s="148">
        <v>0</v>
      </c>
      <c r="R44" s="148">
        <v>1</v>
      </c>
      <c r="S44" s="148">
        <v>7</v>
      </c>
      <c r="T44" s="148">
        <v>0</v>
      </c>
      <c r="U44" s="148">
        <v>0</v>
      </c>
      <c r="V44" s="148">
        <v>0</v>
      </c>
      <c r="W44" s="148">
        <v>0</v>
      </c>
      <c r="X44" s="148">
        <v>0</v>
      </c>
      <c r="Y44" s="148">
        <v>0</v>
      </c>
      <c r="Z44" s="148">
        <v>0</v>
      </c>
      <c r="AA44" s="148">
        <v>0</v>
      </c>
      <c r="AB44" s="148">
        <v>0</v>
      </c>
      <c r="AC44" s="148">
        <v>2</v>
      </c>
      <c r="AD44" s="148">
        <v>0</v>
      </c>
      <c r="AE44" s="148">
        <v>2</v>
      </c>
      <c r="AF44" s="148">
        <v>0</v>
      </c>
      <c r="AG44" s="148">
        <v>0</v>
      </c>
      <c r="AH44" s="148">
        <v>1</v>
      </c>
      <c r="AI44" s="148">
        <v>0</v>
      </c>
      <c r="AJ44" s="148">
        <v>0</v>
      </c>
      <c r="AK44" s="148">
        <v>0</v>
      </c>
      <c r="AL44" s="148">
        <v>0</v>
      </c>
      <c r="AM44" s="148">
        <v>0</v>
      </c>
      <c r="AN44" s="148">
        <v>1</v>
      </c>
      <c r="AO44" s="148">
        <v>0</v>
      </c>
      <c r="AP44" s="148">
        <v>0</v>
      </c>
    </row>
    <row r="45" spans="1:42" customFormat="1" ht="15.6" x14ac:dyDescent="0.3">
      <c r="A45" s="171" t="s">
        <v>80</v>
      </c>
      <c r="B45" s="172">
        <v>84</v>
      </c>
      <c r="C45" s="148">
        <v>0</v>
      </c>
      <c r="D45" s="148">
        <v>2</v>
      </c>
      <c r="E45" s="148">
        <v>1</v>
      </c>
      <c r="F45" s="148">
        <v>0</v>
      </c>
      <c r="G45" s="148">
        <v>2</v>
      </c>
      <c r="H45" s="148">
        <v>5</v>
      </c>
      <c r="I45" s="148">
        <v>0</v>
      </c>
      <c r="J45" s="148">
        <v>2</v>
      </c>
      <c r="K45" s="148">
        <v>0</v>
      </c>
      <c r="L45" s="148">
        <v>0</v>
      </c>
      <c r="M45" s="148">
        <v>1</v>
      </c>
      <c r="N45" s="148">
        <v>0</v>
      </c>
      <c r="O45" s="148">
        <v>1</v>
      </c>
      <c r="P45" s="148">
        <v>0</v>
      </c>
      <c r="Q45" s="148">
        <v>0</v>
      </c>
      <c r="R45" s="148">
        <v>0</v>
      </c>
      <c r="S45" s="148">
        <v>22</v>
      </c>
      <c r="T45" s="148">
        <v>9</v>
      </c>
      <c r="U45" s="148">
        <v>0</v>
      </c>
      <c r="V45" s="148">
        <v>2</v>
      </c>
      <c r="W45" s="148">
        <v>0</v>
      </c>
      <c r="X45" s="148">
        <v>0</v>
      </c>
      <c r="Y45" s="148">
        <v>0</v>
      </c>
      <c r="Z45" s="148">
        <v>1</v>
      </c>
      <c r="AA45" s="148">
        <v>0</v>
      </c>
      <c r="AB45" s="148">
        <v>0</v>
      </c>
      <c r="AC45" s="148">
        <v>14</v>
      </c>
      <c r="AD45" s="148">
        <v>0</v>
      </c>
      <c r="AE45" s="148">
        <v>1</v>
      </c>
      <c r="AF45" s="148">
        <v>0</v>
      </c>
      <c r="AG45" s="148">
        <v>7</v>
      </c>
      <c r="AH45" s="148">
        <v>3</v>
      </c>
      <c r="AI45" s="148">
        <v>0</v>
      </c>
      <c r="AJ45" s="148">
        <v>3</v>
      </c>
      <c r="AK45" s="148">
        <v>0</v>
      </c>
      <c r="AL45" s="148">
        <v>0</v>
      </c>
      <c r="AM45" s="148">
        <v>5</v>
      </c>
      <c r="AN45" s="148">
        <v>1</v>
      </c>
      <c r="AO45" s="148">
        <v>0</v>
      </c>
      <c r="AP45" s="148">
        <v>2</v>
      </c>
    </row>
    <row r="46" spans="1:42" customFormat="1" ht="15.6" x14ac:dyDescent="0.3">
      <c r="A46" s="171" t="s">
        <v>81</v>
      </c>
      <c r="B46" s="172">
        <v>47</v>
      </c>
      <c r="C46" s="148">
        <v>0</v>
      </c>
      <c r="D46" s="148">
        <v>0</v>
      </c>
      <c r="E46" s="148">
        <v>0</v>
      </c>
      <c r="F46" s="148">
        <v>0</v>
      </c>
      <c r="G46" s="148">
        <v>0</v>
      </c>
      <c r="H46" s="148">
        <v>3</v>
      </c>
      <c r="I46" s="148">
        <v>0</v>
      </c>
      <c r="J46" s="148">
        <v>1</v>
      </c>
      <c r="K46" s="148">
        <v>0</v>
      </c>
      <c r="L46" s="148">
        <v>0</v>
      </c>
      <c r="M46" s="148">
        <v>0</v>
      </c>
      <c r="N46" s="148">
        <v>0</v>
      </c>
      <c r="O46" s="148">
        <v>0</v>
      </c>
      <c r="P46" s="148">
        <v>2</v>
      </c>
      <c r="Q46" s="148">
        <v>1</v>
      </c>
      <c r="R46" s="148">
        <v>0</v>
      </c>
      <c r="S46" s="148">
        <v>8</v>
      </c>
      <c r="T46" s="148">
        <v>3</v>
      </c>
      <c r="U46" s="148">
        <v>0</v>
      </c>
      <c r="V46" s="148">
        <v>1</v>
      </c>
      <c r="W46" s="148">
        <v>0</v>
      </c>
      <c r="X46" s="148">
        <v>2</v>
      </c>
      <c r="Y46" s="148">
        <v>0</v>
      </c>
      <c r="Z46" s="148">
        <v>0</v>
      </c>
      <c r="AA46" s="148">
        <v>0</v>
      </c>
      <c r="AB46" s="148">
        <v>1</v>
      </c>
      <c r="AC46" s="148">
        <v>6</v>
      </c>
      <c r="AD46" s="148">
        <v>0</v>
      </c>
      <c r="AE46" s="148">
        <v>1</v>
      </c>
      <c r="AF46" s="148">
        <v>0</v>
      </c>
      <c r="AG46" s="148">
        <v>6</v>
      </c>
      <c r="AH46" s="148">
        <v>3</v>
      </c>
      <c r="AI46" s="148">
        <v>0</v>
      </c>
      <c r="AJ46" s="148">
        <v>2</v>
      </c>
      <c r="AK46" s="148">
        <v>0</v>
      </c>
      <c r="AL46" s="148">
        <v>2</v>
      </c>
      <c r="AM46" s="148">
        <v>2</v>
      </c>
      <c r="AN46" s="148">
        <v>1</v>
      </c>
      <c r="AO46" s="148">
        <v>1</v>
      </c>
      <c r="AP46" s="148">
        <v>1</v>
      </c>
    </row>
    <row r="47" spans="1:42" customFormat="1" ht="15.6" x14ac:dyDescent="0.3">
      <c r="A47" s="171" t="s">
        <v>82</v>
      </c>
      <c r="B47" s="172">
        <v>132</v>
      </c>
      <c r="C47" s="148">
        <v>0</v>
      </c>
      <c r="D47" s="148">
        <v>1</v>
      </c>
      <c r="E47" s="148">
        <v>2</v>
      </c>
      <c r="F47" s="148">
        <v>1</v>
      </c>
      <c r="G47" s="148">
        <v>3</v>
      </c>
      <c r="H47" s="148">
        <v>11</v>
      </c>
      <c r="I47" s="148">
        <v>0</v>
      </c>
      <c r="J47" s="148">
        <v>0</v>
      </c>
      <c r="K47" s="148">
        <v>0</v>
      </c>
      <c r="L47" s="148">
        <v>0</v>
      </c>
      <c r="M47" s="148">
        <v>0</v>
      </c>
      <c r="N47" s="148">
        <v>0</v>
      </c>
      <c r="O47" s="148">
        <v>0</v>
      </c>
      <c r="P47" s="148">
        <v>2</v>
      </c>
      <c r="Q47" s="148">
        <v>0</v>
      </c>
      <c r="R47" s="148">
        <v>0</v>
      </c>
      <c r="S47" s="148">
        <v>39</v>
      </c>
      <c r="T47" s="148">
        <v>10</v>
      </c>
      <c r="U47" s="148">
        <v>0</v>
      </c>
      <c r="V47" s="148">
        <v>0</v>
      </c>
      <c r="W47" s="148">
        <v>2</v>
      </c>
      <c r="X47" s="148">
        <v>0</v>
      </c>
      <c r="Y47" s="148">
        <v>0</v>
      </c>
      <c r="Z47" s="148">
        <v>0</v>
      </c>
      <c r="AA47" s="148">
        <v>0</v>
      </c>
      <c r="AB47" s="148">
        <v>0</v>
      </c>
      <c r="AC47" s="148">
        <v>17</v>
      </c>
      <c r="AD47" s="148">
        <v>0</v>
      </c>
      <c r="AE47" s="148">
        <v>3</v>
      </c>
      <c r="AF47" s="148">
        <v>0</v>
      </c>
      <c r="AG47" s="148">
        <v>10</v>
      </c>
      <c r="AH47" s="148">
        <v>7</v>
      </c>
      <c r="AI47" s="148">
        <v>1</v>
      </c>
      <c r="AJ47" s="148">
        <v>8</v>
      </c>
      <c r="AK47" s="148">
        <v>0</v>
      </c>
      <c r="AL47" s="148">
        <v>4</v>
      </c>
      <c r="AM47" s="148">
        <v>9</v>
      </c>
      <c r="AN47" s="148">
        <v>0</v>
      </c>
      <c r="AO47" s="148">
        <v>1</v>
      </c>
      <c r="AP47" s="148">
        <v>1</v>
      </c>
    </row>
    <row r="48" spans="1:42" customFormat="1" ht="15.6" x14ac:dyDescent="0.3">
      <c r="A48" s="171" t="s">
        <v>83</v>
      </c>
      <c r="B48" s="172">
        <v>845</v>
      </c>
      <c r="C48" s="148">
        <v>0</v>
      </c>
      <c r="D48" s="148">
        <v>4</v>
      </c>
      <c r="E48" s="148">
        <v>10</v>
      </c>
      <c r="F48" s="148">
        <v>3</v>
      </c>
      <c r="G48" s="148">
        <v>9</v>
      </c>
      <c r="H48" s="148">
        <v>41</v>
      </c>
      <c r="I48" s="148">
        <v>0</v>
      </c>
      <c r="J48" s="148">
        <v>4</v>
      </c>
      <c r="K48" s="148">
        <v>2</v>
      </c>
      <c r="L48" s="148">
        <v>2</v>
      </c>
      <c r="M48" s="148">
        <v>7</v>
      </c>
      <c r="N48" s="148">
        <v>0</v>
      </c>
      <c r="O48" s="148">
        <v>10</v>
      </c>
      <c r="P48" s="148">
        <v>2</v>
      </c>
      <c r="Q48" s="148">
        <v>21</v>
      </c>
      <c r="R48" s="148">
        <v>3</v>
      </c>
      <c r="S48" s="148">
        <v>355</v>
      </c>
      <c r="T48" s="148">
        <v>36</v>
      </c>
      <c r="U48" s="148">
        <v>2</v>
      </c>
      <c r="V48" s="148">
        <v>2</v>
      </c>
      <c r="W48" s="148">
        <v>4</v>
      </c>
      <c r="X48" s="148">
        <v>0</v>
      </c>
      <c r="Y48" s="148">
        <v>4</v>
      </c>
      <c r="Z48" s="148">
        <v>5</v>
      </c>
      <c r="AA48" s="148">
        <v>1</v>
      </c>
      <c r="AB48" s="148">
        <v>3</v>
      </c>
      <c r="AC48" s="148">
        <v>88</v>
      </c>
      <c r="AD48" s="148">
        <v>2</v>
      </c>
      <c r="AE48" s="148">
        <v>11</v>
      </c>
      <c r="AF48" s="148">
        <v>3</v>
      </c>
      <c r="AG48" s="148">
        <v>79</v>
      </c>
      <c r="AH48" s="148">
        <v>41</v>
      </c>
      <c r="AI48" s="148">
        <v>4</v>
      </c>
      <c r="AJ48" s="148">
        <v>40</v>
      </c>
      <c r="AK48" s="148">
        <v>0</v>
      </c>
      <c r="AL48" s="148">
        <v>3</v>
      </c>
      <c r="AM48" s="148">
        <v>17</v>
      </c>
      <c r="AN48" s="148">
        <v>7</v>
      </c>
      <c r="AO48" s="148">
        <v>6</v>
      </c>
      <c r="AP48" s="148">
        <v>14</v>
      </c>
    </row>
    <row r="49" spans="1:42" customFormat="1" ht="15.6" x14ac:dyDescent="0.3">
      <c r="A49" s="171" t="s">
        <v>84</v>
      </c>
      <c r="B49" s="172">
        <v>226</v>
      </c>
      <c r="C49" s="148">
        <v>1</v>
      </c>
      <c r="D49" s="148">
        <v>1</v>
      </c>
      <c r="E49" s="148">
        <v>7</v>
      </c>
      <c r="F49" s="148">
        <v>2</v>
      </c>
      <c r="G49" s="148">
        <v>6</v>
      </c>
      <c r="H49" s="148">
        <v>17</v>
      </c>
      <c r="I49" s="148">
        <v>0</v>
      </c>
      <c r="J49" s="148">
        <v>1</v>
      </c>
      <c r="K49" s="148">
        <v>1</v>
      </c>
      <c r="L49" s="148">
        <v>0</v>
      </c>
      <c r="M49" s="148">
        <v>3</v>
      </c>
      <c r="N49" s="148">
        <v>0</v>
      </c>
      <c r="O49" s="148">
        <v>2</v>
      </c>
      <c r="P49" s="148">
        <v>1</v>
      </c>
      <c r="Q49" s="148">
        <v>1</v>
      </c>
      <c r="R49" s="148">
        <v>3</v>
      </c>
      <c r="S49" s="148">
        <v>72</v>
      </c>
      <c r="T49" s="148">
        <v>6</v>
      </c>
      <c r="U49" s="148">
        <v>2</v>
      </c>
      <c r="V49" s="148">
        <v>0</v>
      </c>
      <c r="W49" s="148">
        <v>2</v>
      </c>
      <c r="X49" s="148">
        <v>0</v>
      </c>
      <c r="Y49" s="148">
        <v>0</v>
      </c>
      <c r="Z49" s="148">
        <v>1</v>
      </c>
      <c r="AA49" s="148">
        <v>1</v>
      </c>
      <c r="AB49" s="148">
        <v>1</v>
      </c>
      <c r="AC49" s="148">
        <v>20</v>
      </c>
      <c r="AD49" s="148">
        <v>1</v>
      </c>
      <c r="AE49" s="148">
        <v>3</v>
      </c>
      <c r="AF49" s="148">
        <v>0</v>
      </c>
      <c r="AG49" s="148">
        <v>22</v>
      </c>
      <c r="AH49" s="148">
        <v>17</v>
      </c>
      <c r="AI49" s="148">
        <v>3</v>
      </c>
      <c r="AJ49" s="148">
        <v>9</v>
      </c>
      <c r="AK49" s="148">
        <v>0</v>
      </c>
      <c r="AL49" s="148">
        <v>1</v>
      </c>
      <c r="AM49" s="148">
        <v>11</v>
      </c>
      <c r="AN49" s="148">
        <v>1</v>
      </c>
      <c r="AO49" s="148">
        <v>4</v>
      </c>
      <c r="AP49" s="148">
        <v>3</v>
      </c>
    </row>
    <row r="50" spans="1:42" customFormat="1" ht="15.6" x14ac:dyDescent="0.3">
      <c r="A50" s="171" t="s">
        <v>85</v>
      </c>
      <c r="B50" s="172">
        <v>15</v>
      </c>
      <c r="C50" s="148">
        <v>0</v>
      </c>
      <c r="D50" s="148">
        <v>0</v>
      </c>
      <c r="E50" s="148">
        <v>0</v>
      </c>
      <c r="F50" s="148">
        <v>0</v>
      </c>
      <c r="G50" s="148">
        <v>0</v>
      </c>
      <c r="H50" s="148">
        <v>1</v>
      </c>
      <c r="I50" s="148">
        <v>0</v>
      </c>
      <c r="J50" s="148">
        <v>0</v>
      </c>
      <c r="K50" s="148">
        <v>0</v>
      </c>
      <c r="L50" s="148">
        <v>0</v>
      </c>
      <c r="M50" s="148">
        <v>0</v>
      </c>
      <c r="N50" s="148">
        <v>0</v>
      </c>
      <c r="O50" s="148">
        <v>0</v>
      </c>
      <c r="P50" s="148">
        <v>0</v>
      </c>
      <c r="Q50" s="148">
        <v>0</v>
      </c>
      <c r="R50" s="148">
        <v>0</v>
      </c>
      <c r="S50" s="148">
        <v>10</v>
      </c>
      <c r="T50" s="148">
        <v>0</v>
      </c>
      <c r="U50" s="148">
        <v>0</v>
      </c>
      <c r="V50" s="148">
        <v>0</v>
      </c>
      <c r="W50" s="148">
        <v>0</v>
      </c>
      <c r="X50" s="148">
        <v>0</v>
      </c>
      <c r="Y50" s="148">
        <v>0</v>
      </c>
      <c r="Z50" s="148">
        <v>0</v>
      </c>
      <c r="AA50" s="148">
        <v>0</v>
      </c>
      <c r="AB50" s="148">
        <v>0</v>
      </c>
      <c r="AC50" s="148">
        <v>0</v>
      </c>
      <c r="AD50" s="148">
        <v>0</v>
      </c>
      <c r="AE50" s="148">
        <v>2</v>
      </c>
      <c r="AF50" s="148">
        <v>0</v>
      </c>
      <c r="AG50" s="148">
        <v>1</v>
      </c>
      <c r="AH50" s="148">
        <v>0</v>
      </c>
      <c r="AI50" s="148">
        <v>0</v>
      </c>
      <c r="AJ50" s="148">
        <v>0</v>
      </c>
      <c r="AK50" s="148">
        <v>0</v>
      </c>
      <c r="AL50" s="148">
        <v>0</v>
      </c>
      <c r="AM50" s="148">
        <v>0</v>
      </c>
      <c r="AN50" s="148">
        <v>0</v>
      </c>
      <c r="AO50" s="148">
        <v>0</v>
      </c>
      <c r="AP50" s="148">
        <v>1</v>
      </c>
    </row>
    <row r="51" spans="1:42" customFormat="1" ht="15.6" x14ac:dyDescent="0.3">
      <c r="A51" s="171" t="s">
        <v>86</v>
      </c>
      <c r="B51" s="172">
        <v>200</v>
      </c>
      <c r="C51" s="148">
        <v>0</v>
      </c>
      <c r="D51" s="148">
        <v>0</v>
      </c>
      <c r="E51" s="148">
        <v>4</v>
      </c>
      <c r="F51" s="148">
        <v>0</v>
      </c>
      <c r="G51" s="148">
        <v>3</v>
      </c>
      <c r="H51" s="148">
        <v>10</v>
      </c>
      <c r="I51" s="148">
        <v>0</v>
      </c>
      <c r="J51" s="148">
        <v>1</v>
      </c>
      <c r="K51" s="148">
        <v>0</v>
      </c>
      <c r="L51" s="148">
        <v>0</v>
      </c>
      <c r="M51" s="148">
        <v>1</v>
      </c>
      <c r="N51" s="148">
        <v>0</v>
      </c>
      <c r="O51" s="148">
        <v>1</v>
      </c>
      <c r="P51" s="148">
        <v>0</v>
      </c>
      <c r="Q51" s="148">
        <v>8</v>
      </c>
      <c r="R51" s="148">
        <v>1</v>
      </c>
      <c r="S51" s="148">
        <v>88</v>
      </c>
      <c r="T51" s="148">
        <v>15</v>
      </c>
      <c r="U51" s="148">
        <v>1</v>
      </c>
      <c r="V51" s="148">
        <v>0</v>
      </c>
      <c r="W51" s="148">
        <v>1</v>
      </c>
      <c r="X51" s="148">
        <v>0</v>
      </c>
      <c r="Y51" s="148">
        <v>0</v>
      </c>
      <c r="Z51" s="148">
        <v>0</v>
      </c>
      <c r="AA51" s="148">
        <v>0</v>
      </c>
      <c r="AB51" s="148">
        <v>0</v>
      </c>
      <c r="AC51" s="148">
        <v>23</v>
      </c>
      <c r="AD51" s="148">
        <v>1</v>
      </c>
      <c r="AE51" s="148">
        <v>1</v>
      </c>
      <c r="AF51" s="148">
        <v>0</v>
      </c>
      <c r="AG51" s="148">
        <v>8</v>
      </c>
      <c r="AH51" s="148">
        <v>10</v>
      </c>
      <c r="AI51" s="148">
        <v>1</v>
      </c>
      <c r="AJ51" s="148">
        <v>6</v>
      </c>
      <c r="AK51" s="148">
        <v>0</v>
      </c>
      <c r="AL51" s="148">
        <v>0</v>
      </c>
      <c r="AM51" s="148">
        <v>9</v>
      </c>
      <c r="AN51" s="148">
        <v>0</v>
      </c>
      <c r="AO51" s="148">
        <v>2</v>
      </c>
      <c r="AP51" s="148">
        <v>5</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12</v>
      </c>
      <c r="C53" s="148">
        <v>0</v>
      </c>
      <c r="D53" s="148">
        <v>0</v>
      </c>
      <c r="E53" s="148">
        <v>0</v>
      </c>
      <c r="F53" s="148">
        <v>0</v>
      </c>
      <c r="G53" s="148">
        <v>0</v>
      </c>
      <c r="H53" s="148">
        <v>0</v>
      </c>
      <c r="I53" s="148">
        <v>0</v>
      </c>
      <c r="J53" s="148">
        <v>0</v>
      </c>
      <c r="K53" s="148">
        <v>0</v>
      </c>
      <c r="L53" s="148">
        <v>0</v>
      </c>
      <c r="M53" s="148">
        <v>0</v>
      </c>
      <c r="N53" s="148">
        <v>0</v>
      </c>
      <c r="O53" s="148">
        <v>0</v>
      </c>
      <c r="P53" s="148">
        <v>0</v>
      </c>
      <c r="Q53" s="148">
        <v>0</v>
      </c>
      <c r="R53" s="148">
        <v>0</v>
      </c>
      <c r="S53" s="148">
        <v>5</v>
      </c>
      <c r="T53" s="148">
        <v>0</v>
      </c>
      <c r="U53" s="148">
        <v>0</v>
      </c>
      <c r="V53" s="148">
        <v>0</v>
      </c>
      <c r="W53" s="148">
        <v>0</v>
      </c>
      <c r="X53" s="148">
        <v>0</v>
      </c>
      <c r="Y53" s="148">
        <v>0</v>
      </c>
      <c r="Z53" s="148">
        <v>0</v>
      </c>
      <c r="AA53" s="148">
        <v>0</v>
      </c>
      <c r="AB53" s="148">
        <v>0</v>
      </c>
      <c r="AC53" s="148">
        <v>2</v>
      </c>
      <c r="AD53" s="148">
        <v>0</v>
      </c>
      <c r="AE53" s="148">
        <v>0</v>
      </c>
      <c r="AF53" s="148">
        <v>0</v>
      </c>
      <c r="AG53" s="148">
        <v>1</v>
      </c>
      <c r="AH53" s="148">
        <v>2</v>
      </c>
      <c r="AI53" s="148">
        <v>0</v>
      </c>
      <c r="AJ53" s="148">
        <v>0</v>
      </c>
      <c r="AK53" s="148">
        <v>0</v>
      </c>
      <c r="AL53" s="148">
        <v>0</v>
      </c>
      <c r="AM53" s="148">
        <v>1</v>
      </c>
      <c r="AN53" s="148">
        <v>1</v>
      </c>
      <c r="AO53" s="148">
        <v>0</v>
      </c>
      <c r="AP53" s="148">
        <v>0</v>
      </c>
    </row>
    <row r="54" spans="1:42" customFormat="1" ht="15.6" x14ac:dyDescent="0.3">
      <c r="A54" s="171" t="s">
        <v>89</v>
      </c>
      <c r="B54" s="172">
        <v>106</v>
      </c>
      <c r="C54" s="148">
        <v>0</v>
      </c>
      <c r="D54" s="148">
        <v>0</v>
      </c>
      <c r="E54" s="148">
        <v>2</v>
      </c>
      <c r="F54" s="148">
        <v>1</v>
      </c>
      <c r="G54" s="148">
        <v>2</v>
      </c>
      <c r="H54" s="148">
        <v>8</v>
      </c>
      <c r="I54" s="148">
        <v>0</v>
      </c>
      <c r="J54" s="148">
        <v>0</v>
      </c>
      <c r="K54" s="148">
        <v>0</v>
      </c>
      <c r="L54" s="148">
        <v>0</v>
      </c>
      <c r="M54" s="148">
        <v>0</v>
      </c>
      <c r="N54" s="148">
        <v>0</v>
      </c>
      <c r="O54" s="148">
        <v>0</v>
      </c>
      <c r="P54" s="148">
        <v>0</v>
      </c>
      <c r="Q54" s="148">
        <v>2</v>
      </c>
      <c r="R54" s="148">
        <v>0</v>
      </c>
      <c r="S54" s="148">
        <v>48</v>
      </c>
      <c r="T54" s="148">
        <v>5</v>
      </c>
      <c r="U54" s="148">
        <v>0</v>
      </c>
      <c r="V54" s="148">
        <v>0</v>
      </c>
      <c r="W54" s="148">
        <v>1</v>
      </c>
      <c r="X54" s="148">
        <v>0</v>
      </c>
      <c r="Y54" s="148">
        <v>0</v>
      </c>
      <c r="Z54" s="148">
        <v>1</v>
      </c>
      <c r="AA54" s="148">
        <v>0</v>
      </c>
      <c r="AB54" s="148">
        <v>0</v>
      </c>
      <c r="AC54" s="148">
        <v>6</v>
      </c>
      <c r="AD54" s="148">
        <v>0</v>
      </c>
      <c r="AE54" s="148">
        <v>3</v>
      </c>
      <c r="AF54" s="148">
        <v>0</v>
      </c>
      <c r="AG54" s="148">
        <v>7</v>
      </c>
      <c r="AH54" s="148">
        <v>2</v>
      </c>
      <c r="AI54" s="148">
        <v>0</v>
      </c>
      <c r="AJ54" s="148">
        <v>10</v>
      </c>
      <c r="AK54" s="148">
        <v>0</v>
      </c>
      <c r="AL54" s="148">
        <v>0</v>
      </c>
      <c r="AM54" s="148">
        <v>5</v>
      </c>
      <c r="AN54" s="148">
        <v>1</v>
      </c>
      <c r="AO54" s="148">
        <v>2</v>
      </c>
      <c r="AP54" s="148">
        <v>0</v>
      </c>
    </row>
    <row r="55" spans="1:42" customFormat="1" ht="15.6" x14ac:dyDescent="0.3">
      <c r="A55" s="171" t="s">
        <v>90</v>
      </c>
      <c r="B55" s="172">
        <v>50</v>
      </c>
      <c r="C55" s="148">
        <v>0</v>
      </c>
      <c r="D55" s="148">
        <v>0</v>
      </c>
      <c r="E55" s="148">
        <v>1</v>
      </c>
      <c r="F55" s="148">
        <v>1</v>
      </c>
      <c r="G55" s="148">
        <v>3</v>
      </c>
      <c r="H55" s="148">
        <v>1</v>
      </c>
      <c r="I55" s="148">
        <v>0</v>
      </c>
      <c r="J55" s="148">
        <v>0</v>
      </c>
      <c r="K55" s="148">
        <v>1</v>
      </c>
      <c r="L55" s="148">
        <v>0</v>
      </c>
      <c r="M55" s="148">
        <v>0</v>
      </c>
      <c r="N55" s="148">
        <v>0</v>
      </c>
      <c r="O55" s="148">
        <v>1</v>
      </c>
      <c r="P55" s="148">
        <v>1</v>
      </c>
      <c r="Q55" s="148">
        <v>1</v>
      </c>
      <c r="R55" s="148">
        <v>1</v>
      </c>
      <c r="S55" s="148">
        <v>9</v>
      </c>
      <c r="T55" s="148">
        <v>3</v>
      </c>
      <c r="U55" s="148">
        <v>0</v>
      </c>
      <c r="V55" s="148">
        <v>0</v>
      </c>
      <c r="W55" s="148">
        <v>0</v>
      </c>
      <c r="X55" s="148">
        <v>0</v>
      </c>
      <c r="Y55" s="148">
        <v>0</v>
      </c>
      <c r="Z55" s="148">
        <v>0</v>
      </c>
      <c r="AA55" s="148">
        <v>1</v>
      </c>
      <c r="AB55" s="148">
        <v>0</v>
      </c>
      <c r="AC55" s="148">
        <v>3</v>
      </c>
      <c r="AD55" s="148">
        <v>0</v>
      </c>
      <c r="AE55" s="148">
        <v>4</v>
      </c>
      <c r="AF55" s="148">
        <v>0</v>
      </c>
      <c r="AG55" s="148">
        <v>4</v>
      </c>
      <c r="AH55" s="148">
        <v>5</v>
      </c>
      <c r="AI55" s="148">
        <v>0</v>
      </c>
      <c r="AJ55" s="148">
        <v>2</v>
      </c>
      <c r="AK55" s="148">
        <v>0</v>
      </c>
      <c r="AL55" s="148">
        <v>0</v>
      </c>
      <c r="AM55" s="148">
        <v>5</v>
      </c>
      <c r="AN55" s="148">
        <v>1</v>
      </c>
      <c r="AO55" s="148">
        <v>2</v>
      </c>
      <c r="AP55" s="148">
        <v>0</v>
      </c>
    </row>
    <row r="56" spans="1:42" customFormat="1" ht="15.6" x14ac:dyDescent="0.3">
      <c r="A56" s="171" t="s">
        <v>660</v>
      </c>
      <c r="B56" s="172">
        <v>32</v>
      </c>
      <c r="C56" s="148">
        <v>0</v>
      </c>
      <c r="D56" s="148">
        <v>0</v>
      </c>
      <c r="E56" s="148">
        <v>0</v>
      </c>
      <c r="F56" s="148">
        <v>0</v>
      </c>
      <c r="G56" s="148">
        <v>0</v>
      </c>
      <c r="H56" s="148">
        <v>0</v>
      </c>
      <c r="I56" s="148">
        <v>0</v>
      </c>
      <c r="J56" s="148">
        <v>0</v>
      </c>
      <c r="K56" s="148">
        <v>0</v>
      </c>
      <c r="L56" s="148">
        <v>0</v>
      </c>
      <c r="M56" s="148">
        <v>0</v>
      </c>
      <c r="N56" s="148">
        <v>0</v>
      </c>
      <c r="O56" s="148">
        <v>0</v>
      </c>
      <c r="P56" s="148">
        <v>0</v>
      </c>
      <c r="Q56" s="148">
        <v>0</v>
      </c>
      <c r="R56" s="148">
        <v>0</v>
      </c>
      <c r="S56" s="148">
        <v>26</v>
      </c>
      <c r="T56" s="148">
        <v>1</v>
      </c>
      <c r="U56" s="148">
        <v>0</v>
      </c>
      <c r="V56" s="148">
        <v>0</v>
      </c>
      <c r="W56" s="148">
        <v>0</v>
      </c>
      <c r="X56" s="148">
        <v>0</v>
      </c>
      <c r="Y56" s="148">
        <v>0</v>
      </c>
      <c r="Z56" s="148">
        <v>0</v>
      </c>
      <c r="AA56" s="148">
        <v>0</v>
      </c>
      <c r="AB56" s="148">
        <v>0</v>
      </c>
      <c r="AC56" s="148">
        <v>2</v>
      </c>
      <c r="AD56" s="148">
        <v>1</v>
      </c>
      <c r="AE56" s="148">
        <v>0</v>
      </c>
      <c r="AF56" s="148">
        <v>0</v>
      </c>
      <c r="AG56" s="148">
        <v>0</v>
      </c>
      <c r="AH56" s="148">
        <v>0</v>
      </c>
      <c r="AI56" s="148">
        <v>0</v>
      </c>
      <c r="AJ56" s="148">
        <v>0</v>
      </c>
      <c r="AK56" s="148">
        <v>0</v>
      </c>
      <c r="AL56" s="148">
        <v>1</v>
      </c>
      <c r="AM56" s="148">
        <v>0</v>
      </c>
      <c r="AN56" s="148">
        <v>0</v>
      </c>
      <c r="AO56" s="148">
        <v>0</v>
      </c>
      <c r="AP56" s="148">
        <v>1</v>
      </c>
    </row>
    <row r="57" spans="1:42" customFormat="1" ht="15.6" x14ac:dyDescent="0.3">
      <c r="A57" s="173" t="s">
        <v>576</v>
      </c>
      <c r="B57" s="172">
        <v>0</v>
      </c>
      <c r="C57" s="148">
        <v>0</v>
      </c>
      <c r="D57" s="148">
        <v>0</v>
      </c>
      <c r="E57" s="148">
        <v>0</v>
      </c>
      <c r="F57" s="148">
        <v>0</v>
      </c>
      <c r="G57" s="148">
        <v>0</v>
      </c>
      <c r="H57" s="148">
        <v>0</v>
      </c>
      <c r="I57" s="148">
        <v>0</v>
      </c>
      <c r="J57" s="148">
        <v>0</v>
      </c>
      <c r="K57" s="148">
        <v>0</v>
      </c>
      <c r="L57" s="148">
        <v>0</v>
      </c>
      <c r="M57" s="148">
        <v>0</v>
      </c>
      <c r="N57" s="148">
        <v>0</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0</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38</v>
      </c>
      <c r="C61" s="148">
        <v>0</v>
      </c>
      <c r="D61" s="148">
        <v>0</v>
      </c>
      <c r="E61" s="148">
        <v>0</v>
      </c>
      <c r="F61" s="148">
        <v>0</v>
      </c>
      <c r="G61" s="148">
        <v>0</v>
      </c>
      <c r="H61" s="148">
        <v>0</v>
      </c>
      <c r="I61" s="148">
        <v>0</v>
      </c>
      <c r="J61" s="148">
        <v>0</v>
      </c>
      <c r="K61" s="148">
        <v>0</v>
      </c>
      <c r="L61" s="148">
        <v>0</v>
      </c>
      <c r="M61" s="148">
        <v>0</v>
      </c>
      <c r="N61" s="148">
        <v>0</v>
      </c>
      <c r="O61" s="148">
        <v>0</v>
      </c>
      <c r="P61" s="148">
        <v>0</v>
      </c>
      <c r="Q61" s="148">
        <v>0</v>
      </c>
      <c r="R61" s="148">
        <v>0</v>
      </c>
      <c r="S61" s="148">
        <v>12</v>
      </c>
      <c r="T61" s="148">
        <v>0</v>
      </c>
      <c r="U61" s="148">
        <v>0</v>
      </c>
      <c r="V61" s="148">
        <v>0</v>
      </c>
      <c r="W61" s="148">
        <v>0</v>
      </c>
      <c r="X61" s="148">
        <v>0</v>
      </c>
      <c r="Y61" s="148">
        <v>0</v>
      </c>
      <c r="Z61" s="148">
        <v>0</v>
      </c>
      <c r="AA61" s="148">
        <v>0</v>
      </c>
      <c r="AB61" s="148">
        <v>0</v>
      </c>
      <c r="AC61" s="148">
        <v>22</v>
      </c>
      <c r="AD61" s="148">
        <v>0</v>
      </c>
      <c r="AE61" s="148">
        <v>0</v>
      </c>
      <c r="AF61" s="148">
        <v>0</v>
      </c>
      <c r="AG61" s="148">
        <v>2</v>
      </c>
      <c r="AH61" s="148">
        <v>0</v>
      </c>
      <c r="AI61" s="148">
        <v>0</v>
      </c>
      <c r="AJ61" s="148">
        <v>2</v>
      </c>
      <c r="AK61" s="148">
        <v>0</v>
      </c>
      <c r="AL61" s="148">
        <v>0</v>
      </c>
      <c r="AM61" s="148">
        <v>0</v>
      </c>
      <c r="AN61" s="148">
        <v>0</v>
      </c>
      <c r="AO61" s="148">
        <v>0</v>
      </c>
      <c r="AP61" s="148">
        <v>0</v>
      </c>
    </row>
    <row r="62" spans="1:42" customFormat="1" ht="15.6" x14ac:dyDescent="0.3">
      <c r="A62" s="173" t="s">
        <v>612</v>
      </c>
      <c r="B62" s="172">
        <v>0</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1</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1</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9</v>
      </c>
      <c r="C67" s="148">
        <v>0</v>
      </c>
      <c r="D67" s="148">
        <v>0</v>
      </c>
      <c r="E67" s="148">
        <v>0</v>
      </c>
      <c r="F67" s="148">
        <v>0</v>
      </c>
      <c r="G67" s="148">
        <v>1</v>
      </c>
      <c r="H67" s="148">
        <v>1</v>
      </c>
      <c r="I67" s="148">
        <v>0</v>
      </c>
      <c r="J67" s="148">
        <v>1</v>
      </c>
      <c r="K67" s="148">
        <v>0</v>
      </c>
      <c r="L67" s="148">
        <v>0</v>
      </c>
      <c r="M67" s="148">
        <v>0</v>
      </c>
      <c r="N67" s="148">
        <v>0</v>
      </c>
      <c r="O67" s="148">
        <v>0</v>
      </c>
      <c r="P67" s="148">
        <v>0</v>
      </c>
      <c r="Q67" s="148">
        <v>0</v>
      </c>
      <c r="R67" s="148">
        <v>1</v>
      </c>
      <c r="S67" s="148">
        <v>3</v>
      </c>
      <c r="T67" s="148">
        <v>0</v>
      </c>
      <c r="U67" s="148">
        <v>0</v>
      </c>
      <c r="V67" s="148">
        <v>0</v>
      </c>
      <c r="W67" s="148">
        <v>0</v>
      </c>
      <c r="X67" s="148">
        <v>0</v>
      </c>
      <c r="Y67" s="148">
        <v>0</v>
      </c>
      <c r="Z67" s="148">
        <v>0</v>
      </c>
      <c r="AA67" s="148">
        <v>0</v>
      </c>
      <c r="AB67" s="148">
        <v>0</v>
      </c>
      <c r="AC67" s="148">
        <v>0</v>
      </c>
      <c r="AD67" s="148">
        <v>0</v>
      </c>
      <c r="AE67" s="148">
        <v>0</v>
      </c>
      <c r="AF67" s="148">
        <v>0</v>
      </c>
      <c r="AG67" s="148">
        <v>2</v>
      </c>
      <c r="AH67" s="148">
        <v>0</v>
      </c>
      <c r="AI67" s="148">
        <v>0</v>
      </c>
      <c r="AJ67" s="148">
        <v>0</v>
      </c>
      <c r="AK67" s="148">
        <v>0</v>
      </c>
      <c r="AL67" s="148">
        <v>0</v>
      </c>
      <c r="AM67" s="148">
        <v>0</v>
      </c>
      <c r="AN67" s="148">
        <v>0</v>
      </c>
      <c r="AO67" s="148">
        <v>0</v>
      </c>
      <c r="AP67" s="148">
        <v>0</v>
      </c>
    </row>
    <row r="68" spans="1:42" customFormat="1" ht="15.6" x14ac:dyDescent="0.3">
      <c r="A68" s="173" t="s">
        <v>665</v>
      </c>
      <c r="B68" s="172">
        <v>4</v>
      </c>
      <c r="C68" s="148">
        <v>0</v>
      </c>
      <c r="D68" s="148">
        <v>0</v>
      </c>
      <c r="E68" s="148">
        <v>0</v>
      </c>
      <c r="F68" s="148">
        <v>0</v>
      </c>
      <c r="G68" s="148">
        <v>0</v>
      </c>
      <c r="H68" s="148">
        <v>0</v>
      </c>
      <c r="I68" s="148">
        <v>0</v>
      </c>
      <c r="J68" s="148">
        <v>0</v>
      </c>
      <c r="K68" s="148">
        <v>0</v>
      </c>
      <c r="L68" s="148">
        <v>0</v>
      </c>
      <c r="M68" s="148">
        <v>0</v>
      </c>
      <c r="N68" s="148">
        <v>0</v>
      </c>
      <c r="O68" s="148">
        <v>0</v>
      </c>
      <c r="P68" s="148">
        <v>0</v>
      </c>
      <c r="Q68" s="148">
        <v>0</v>
      </c>
      <c r="R68" s="148">
        <v>0</v>
      </c>
      <c r="S68" s="148">
        <v>2</v>
      </c>
      <c r="T68" s="148">
        <v>0</v>
      </c>
      <c r="U68" s="148">
        <v>0</v>
      </c>
      <c r="V68" s="148">
        <v>0</v>
      </c>
      <c r="W68" s="148">
        <v>0</v>
      </c>
      <c r="X68" s="148">
        <v>0</v>
      </c>
      <c r="Y68" s="148">
        <v>0</v>
      </c>
      <c r="Z68" s="148">
        <v>0</v>
      </c>
      <c r="AA68" s="148">
        <v>0</v>
      </c>
      <c r="AB68" s="148">
        <v>0</v>
      </c>
      <c r="AC68" s="148">
        <v>2</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0</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11</v>
      </c>
      <c r="C70" s="148">
        <v>0</v>
      </c>
      <c r="D70" s="148">
        <v>0</v>
      </c>
      <c r="E70" s="148">
        <v>1</v>
      </c>
      <c r="F70" s="148">
        <v>0</v>
      </c>
      <c r="G70" s="148">
        <v>0</v>
      </c>
      <c r="H70" s="148">
        <v>0</v>
      </c>
      <c r="I70" s="148">
        <v>0</v>
      </c>
      <c r="J70" s="148">
        <v>0</v>
      </c>
      <c r="K70" s="148">
        <v>0</v>
      </c>
      <c r="L70" s="148">
        <v>0</v>
      </c>
      <c r="M70" s="148">
        <v>0</v>
      </c>
      <c r="N70" s="148">
        <v>0</v>
      </c>
      <c r="O70" s="148">
        <v>0</v>
      </c>
      <c r="P70" s="148">
        <v>0</v>
      </c>
      <c r="Q70" s="148">
        <v>0</v>
      </c>
      <c r="R70" s="148">
        <v>0</v>
      </c>
      <c r="S70" s="148">
        <v>7</v>
      </c>
      <c r="T70" s="148">
        <v>0</v>
      </c>
      <c r="U70" s="148">
        <v>0</v>
      </c>
      <c r="V70" s="148">
        <v>0</v>
      </c>
      <c r="W70" s="148">
        <v>2</v>
      </c>
      <c r="X70" s="148">
        <v>0</v>
      </c>
      <c r="Y70" s="148">
        <v>0</v>
      </c>
      <c r="Z70" s="148">
        <v>0</v>
      </c>
      <c r="AA70" s="148">
        <v>0</v>
      </c>
      <c r="AB70" s="148">
        <v>0</v>
      </c>
      <c r="AC70" s="148">
        <v>0</v>
      </c>
      <c r="AD70" s="148">
        <v>0</v>
      </c>
      <c r="AE70" s="148">
        <v>0</v>
      </c>
      <c r="AF70" s="148">
        <v>0</v>
      </c>
      <c r="AG70" s="148">
        <v>1</v>
      </c>
      <c r="AH70" s="148">
        <v>0</v>
      </c>
      <c r="AI70" s="148">
        <v>0</v>
      </c>
      <c r="AJ70" s="148">
        <v>0</v>
      </c>
      <c r="AK70" s="148">
        <v>0</v>
      </c>
      <c r="AL70" s="148">
        <v>0</v>
      </c>
      <c r="AM70" s="148">
        <v>0</v>
      </c>
      <c r="AN70" s="148">
        <v>0</v>
      </c>
      <c r="AO70" s="148">
        <v>0</v>
      </c>
      <c r="AP70" s="148">
        <v>0</v>
      </c>
    </row>
    <row r="71" spans="1:42" customFormat="1" ht="15.6" x14ac:dyDescent="0.3">
      <c r="A71" s="173" t="s">
        <v>601</v>
      </c>
      <c r="B71" s="172">
        <v>2</v>
      </c>
      <c r="C71" s="148">
        <v>0</v>
      </c>
      <c r="D71" s="148">
        <v>0</v>
      </c>
      <c r="E71" s="148">
        <v>0</v>
      </c>
      <c r="F71" s="148">
        <v>0</v>
      </c>
      <c r="G71" s="148">
        <v>0</v>
      </c>
      <c r="H71" s="148">
        <v>0</v>
      </c>
      <c r="I71" s="148">
        <v>0</v>
      </c>
      <c r="J71" s="148">
        <v>0</v>
      </c>
      <c r="K71" s="148">
        <v>0</v>
      </c>
      <c r="L71" s="148">
        <v>0</v>
      </c>
      <c r="M71" s="148">
        <v>0</v>
      </c>
      <c r="N71" s="148">
        <v>0</v>
      </c>
      <c r="O71" s="148">
        <v>0</v>
      </c>
      <c r="P71" s="148">
        <v>0</v>
      </c>
      <c r="Q71" s="148">
        <v>0</v>
      </c>
      <c r="R71" s="148">
        <v>0</v>
      </c>
      <c r="S71" s="148">
        <v>1</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1</v>
      </c>
      <c r="AK71" s="148">
        <v>0</v>
      </c>
      <c r="AL71" s="148">
        <v>0</v>
      </c>
      <c r="AM71" s="148">
        <v>0</v>
      </c>
      <c r="AN71" s="148">
        <v>0</v>
      </c>
      <c r="AO71" s="148">
        <v>0</v>
      </c>
      <c r="AP71" s="148">
        <v>0</v>
      </c>
    </row>
    <row r="72" spans="1:42" customFormat="1" ht="15.6" x14ac:dyDescent="0.3">
      <c r="A72" s="173" t="s">
        <v>667</v>
      </c>
      <c r="B72" s="172">
        <v>1</v>
      </c>
      <c r="C72" s="148">
        <v>0</v>
      </c>
      <c r="D72" s="148">
        <v>0</v>
      </c>
      <c r="E72" s="148">
        <v>0</v>
      </c>
      <c r="F72" s="148">
        <v>0</v>
      </c>
      <c r="G72" s="148">
        <v>0</v>
      </c>
      <c r="H72" s="148">
        <v>1</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1</v>
      </c>
      <c r="C73" s="148">
        <v>0</v>
      </c>
      <c r="D73" s="148">
        <v>0</v>
      </c>
      <c r="E73" s="148">
        <v>0</v>
      </c>
      <c r="F73" s="148">
        <v>0</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48">
        <v>0</v>
      </c>
      <c r="W73" s="148">
        <v>0</v>
      </c>
      <c r="X73" s="148">
        <v>0</v>
      </c>
      <c r="Y73" s="148">
        <v>0</v>
      </c>
      <c r="Z73" s="148">
        <v>0</v>
      </c>
      <c r="AA73" s="148">
        <v>0</v>
      </c>
      <c r="AB73" s="148">
        <v>0</v>
      </c>
      <c r="AC73" s="148">
        <v>0</v>
      </c>
      <c r="AD73" s="148">
        <v>0</v>
      </c>
      <c r="AE73" s="148">
        <v>0</v>
      </c>
      <c r="AF73" s="148">
        <v>0</v>
      </c>
      <c r="AG73" s="148">
        <v>1</v>
      </c>
      <c r="AH73" s="148">
        <v>0</v>
      </c>
      <c r="AI73" s="148">
        <v>0</v>
      </c>
      <c r="AJ73" s="148">
        <v>0</v>
      </c>
      <c r="AK73" s="148">
        <v>0</v>
      </c>
      <c r="AL73" s="148">
        <v>0</v>
      </c>
      <c r="AM73" s="148">
        <v>0</v>
      </c>
      <c r="AN73" s="148">
        <v>0</v>
      </c>
      <c r="AO73" s="148">
        <v>0</v>
      </c>
      <c r="AP73" s="148">
        <v>0</v>
      </c>
    </row>
    <row r="74" spans="1:42" customFormat="1" ht="15.6" x14ac:dyDescent="0.3">
      <c r="A74" s="173" t="s">
        <v>517</v>
      </c>
      <c r="B74" s="172">
        <v>0</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0</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0</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10</v>
      </c>
      <c r="C77" s="148">
        <v>0</v>
      </c>
      <c r="D77" s="148">
        <v>0</v>
      </c>
      <c r="E77" s="148">
        <v>0</v>
      </c>
      <c r="F77" s="148">
        <v>0</v>
      </c>
      <c r="G77" s="148">
        <v>0</v>
      </c>
      <c r="H77" s="148">
        <v>3</v>
      </c>
      <c r="I77" s="148">
        <v>0</v>
      </c>
      <c r="J77" s="148">
        <v>0</v>
      </c>
      <c r="K77" s="148">
        <v>0</v>
      </c>
      <c r="L77" s="148">
        <v>0</v>
      </c>
      <c r="M77" s="148">
        <v>0</v>
      </c>
      <c r="N77" s="148">
        <v>0</v>
      </c>
      <c r="O77" s="148">
        <v>0</v>
      </c>
      <c r="P77" s="148">
        <v>0</v>
      </c>
      <c r="Q77" s="148">
        <v>0</v>
      </c>
      <c r="R77" s="148">
        <v>0</v>
      </c>
      <c r="S77" s="148">
        <v>3</v>
      </c>
      <c r="T77" s="148">
        <v>0</v>
      </c>
      <c r="U77" s="148">
        <v>0</v>
      </c>
      <c r="V77" s="148">
        <v>0</v>
      </c>
      <c r="W77" s="148">
        <v>0</v>
      </c>
      <c r="X77" s="148">
        <v>0</v>
      </c>
      <c r="Y77" s="148">
        <v>0</v>
      </c>
      <c r="Z77" s="148">
        <v>0</v>
      </c>
      <c r="AA77" s="148">
        <v>0</v>
      </c>
      <c r="AB77" s="148">
        <v>0</v>
      </c>
      <c r="AC77" s="148">
        <v>0</v>
      </c>
      <c r="AD77" s="148">
        <v>0</v>
      </c>
      <c r="AE77" s="148">
        <v>0</v>
      </c>
      <c r="AF77" s="148">
        <v>0</v>
      </c>
      <c r="AG77" s="148">
        <v>2</v>
      </c>
      <c r="AH77" s="148">
        <v>2</v>
      </c>
      <c r="AI77" s="148">
        <v>0</v>
      </c>
      <c r="AJ77" s="148">
        <v>0</v>
      </c>
      <c r="AK77" s="148">
        <v>0</v>
      </c>
      <c r="AL77" s="148">
        <v>0</v>
      </c>
      <c r="AM77" s="148">
        <v>0</v>
      </c>
      <c r="AN77" s="148">
        <v>0</v>
      </c>
      <c r="AO77" s="148">
        <v>0</v>
      </c>
      <c r="AP77" s="148">
        <v>0</v>
      </c>
    </row>
    <row r="78" spans="1:42" customFormat="1" ht="15.6" x14ac:dyDescent="0.3">
      <c r="A78" s="173" t="s">
        <v>603</v>
      </c>
      <c r="B78" s="172">
        <v>0</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0</v>
      </c>
      <c r="C79" s="148">
        <v>0</v>
      </c>
      <c r="D79" s="148">
        <v>0</v>
      </c>
      <c r="E79" s="148">
        <v>0</v>
      </c>
      <c r="F79" s="148">
        <v>0</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0</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5</v>
      </c>
      <c r="C83" s="148">
        <v>0</v>
      </c>
      <c r="D83" s="148">
        <v>0</v>
      </c>
      <c r="E83" s="148">
        <v>0</v>
      </c>
      <c r="F83" s="148">
        <v>0</v>
      </c>
      <c r="G83" s="148">
        <v>0</v>
      </c>
      <c r="H83" s="148">
        <v>0</v>
      </c>
      <c r="I83" s="148">
        <v>0</v>
      </c>
      <c r="J83" s="148">
        <v>0</v>
      </c>
      <c r="K83" s="148">
        <v>0</v>
      </c>
      <c r="L83" s="148">
        <v>0</v>
      </c>
      <c r="M83" s="148">
        <v>0</v>
      </c>
      <c r="N83" s="148">
        <v>0</v>
      </c>
      <c r="O83" s="148">
        <v>0</v>
      </c>
      <c r="P83" s="148">
        <v>0</v>
      </c>
      <c r="Q83" s="148">
        <v>0</v>
      </c>
      <c r="R83" s="148">
        <v>0</v>
      </c>
      <c r="S83" s="148">
        <v>2</v>
      </c>
      <c r="T83" s="148">
        <v>0</v>
      </c>
      <c r="U83" s="148">
        <v>0</v>
      </c>
      <c r="V83" s="148">
        <v>0</v>
      </c>
      <c r="W83" s="148">
        <v>0</v>
      </c>
      <c r="X83" s="148">
        <v>0</v>
      </c>
      <c r="Y83" s="148">
        <v>0</v>
      </c>
      <c r="Z83" s="148">
        <v>0</v>
      </c>
      <c r="AA83" s="148">
        <v>0</v>
      </c>
      <c r="AB83" s="148">
        <v>0</v>
      </c>
      <c r="AC83" s="148">
        <v>2</v>
      </c>
      <c r="AD83" s="148">
        <v>0</v>
      </c>
      <c r="AE83" s="148">
        <v>0</v>
      </c>
      <c r="AF83" s="148">
        <v>0</v>
      </c>
      <c r="AG83" s="148">
        <v>1</v>
      </c>
      <c r="AH83" s="148">
        <v>0</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0</v>
      </c>
      <c r="C85" s="148">
        <v>0</v>
      </c>
      <c r="D85" s="148">
        <v>0</v>
      </c>
      <c r="E85" s="148">
        <v>0</v>
      </c>
      <c r="F85" s="148">
        <v>0</v>
      </c>
      <c r="G85" s="148">
        <v>0</v>
      </c>
      <c r="H85" s="148">
        <v>0</v>
      </c>
      <c r="I85" s="148">
        <v>0</v>
      </c>
      <c r="J85" s="148">
        <v>0</v>
      </c>
      <c r="K85" s="148">
        <v>0</v>
      </c>
      <c r="L85" s="148">
        <v>0</v>
      </c>
      <c r="M85" s="148">
        <v>0</v>
      </c>
      <c r="N85" s="148">
        <v>0</v>
      </c>
      <c r="O85" s="148">
        <v>0</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1</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1</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34</v>
      </c>
      <c r="C88" s="148">
        <v>0</v>
      </c>
      <c r="D88" s="148">
        <v>0</v>
      </c>
      <c r="E88" s="148">
        <v>0</v>
      </c>
      <c r="F88" s="148">
        <v>0</v>
      </c>
      <c r="G88" s="148">
        <v>0</v>
      </c>
      <c r="H88" s="148">
        <v>1</v>
      </c>
      <c r="I88" s="148">
        <v>0</v>
      </c>
      <c r="J88" s="148">
        <v>0</v>
      </c>
      <c r="K88" s="148">
        <v>0</v>
      </c>
      <c r="L88" s="148">
        <v>0</v>
      </c>
      <c r="M88" s="148">
        <v>0</v>
      </c>
      <c r="N88" s="148">
        <v>0</v>
      </c>
      <c r="O88" s="148">
        <v>0</v>
      </c>
      <c r="P88" s="148">
        <v>0</v>
      </c>
      <c r="Q88" s="148">
        <v>0</v>
      </c>
      <c r="R88" s="148">
        <v>0</v>
      </c>
      <c r="S88" s="148">
        <v>18</v>
      </c>
      <c r="T88" s="148">
        <v>1</v>
      </c>
      <c r="U88" s="148">
        <v>0</v>
      </c>
      <c r="V88" s="148">
        <v>0</v>
      </c>
      <c r="W88" s="148">
        <v>0</v>
      </c>
      <c r="X88" s="148">
        <v>0</v>
      </c>
      <c r="Y88" s="148">
        <v>0</v>
      </c>
      <c r="Z88" s="148">
        <v>0</v>
      </c>
      <c r="AA88" s="148">
        <v>0</v>
      </c>
      <c r="AB88" s="148">
        <v>0</v>
      </c>
      <c r="AC88" s="148">
        <v>1</v>
      </c>
      <c r="AD88" s="148">
        <v>0</v>
      </c>
      <c r="AE88" s="148">
        <v>0</v>
      </c>
      <c r="AF88" s="148">
        <v>0</v>
      </c>
      <c r="AG88" s="148">
        <v>10</v>
      </c>
      <c r="AH88" s="148">
        <v>1</v>
      </c>
      <c r="AI88" s="148">
        <v>0</v>
      </c>
      <c r="AJ88" s="148">
        <v>0</v>
      </c>
      <c r="AK88" s="148">
        <v>0</v>
      </c>
      <c r="AL88" s="148">
        <v>0</v>
      </c>
      <c r="AM88" s="148">
        <v>0</v>
      </c>
      <c r="AN88" s="148">
        <v>0</v>
      </c>
      <c r="AO88" s="148">
        <v>0</v>
      </c>
      <c r="AP88" s="148">
        <v>2</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0</v>
      </c>
      <c r="C91" s="148">
        <v>0</v>
      </c>
      <c r="D91" s="148">
        <v>0</v>
      </c>
      <c r="E91" s="148">
        <v>0</v>
      </c>
      <c r="F91" s="148">
        <v>0</v>
      </c>
      <c r="G91" s="148">
        <v>0</v>
      </c>
      <c r="H91" s="148">
        <v>0</v>
      </c>
      <c r="I91" s="148">
        <v>0</v>
      </c>
      <c r="J91" s="148">
        <v>0</v>
      </c>
      <c r="K91" s="148">
        <v>0</v>
      </c>
      <c r="L91" s="148">
        <v>0</v>
      </c>
      <c r="M91" s="148">
        <v>0</v>
      </c>
      <c r="N91" s="148">
        <v>0</v>
      </c>
      <c r="O91" s="148">
        <v>0</v>
      </c>
      <c r="P91" s="148">
        <v>0</v>
      </c>
      <c r="Q91" s="148">
        <v>0</v>
      </c>
      <c r="R91" s="148">
        <v>0</v>
      </c>
      <c r="S91" s="148">
        <v>0</v>
      </c>
      <c r="T91" s="148">
        <v>0</v>
      </c>
      <c r="U91" s="148">
        <v>0</v>
      </c>
      <c r="V91" s="148">
        <v>0</v>
      </c>
      <c r="W91" s="148">
        <v>0</v>
      </c>
      <c r="X91" s="148">
        <v>0</v>
      </c>
      <c r="Y91" s="148">
        <v>0</v>
      </c>
      <c r="Z91" s="148">
        <v>0</v>
      </c>
      <c r="AA91" s="148">
        <v>0</v>
      </c>
      <c r="AB91" s="148">
        <v>0</v>
      </c>
      <c r="AC91" s="148">
        <v>0</v>
      </c>
      <c r="AD91" s="148">
        <v>0</v>
      </c>
      <c r="AE91" s="148">
        <v>0</v>
      </c>
      <c r="AF91" s="148">
        <v>0</v>
      </c>
      <c r="AG91" s="148">
        <v>0</v>
      </c>
      <c r="AH91" s="148">
        <v>0</v>
      </c>
      <c r="AI91" s="148">
        <v>0</v>
      </c>
      <c r="AJ91" s="148">
        <v>0</v>
      </c>
      <c r="AK91" s="148">
        <v>0</v>
      </c>
      <c r="AL91" s="148">
        <v>0</v>
      </c>
      <c r="AM91" s="148">
        <v>0</v>
      </c>
      <c r="AN91" s="148">
        <v>0</v>
      </c>
      <c r="AO91" s="148">
        <v>0</v>
      </c>
      <c r="AP91" s="148">
        <v>0</v>
      </c>
    </row>
    <row r="92" spans="1:42" customFormat="1" ht="15.6" x14ac:dyDescent="0.3">
      <c r="A92" s="173" t="s">
        <v>678</v>
      </c>
      <c r="B92" s="172">
        <v>0</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2</v>
      </c>
      <c r="C94" s="148">
        <v>0</v>
      </c>
      <c r="D94" s="148">
        <v>0</v>
      </c>
      <c r="E94" s="148">
        <v>0</v>
      </c>
      <c r="F94" s="148">
        <v>0</v>
      </c>
      <c r="G94" s="148">
        <v>0</v>
      </c>
      <c r="H94" s="148">
        <v>2</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0</v>
      </c>
      <c r="AH94" s="148">
        <v>0</v>
      </c>
      <c r="AI94" s="148">
        <v>0</v>
      </c>
      <c r="AJ94" s="148">
        <v>0</v>
      </c>
      <c r="AK94" s="148">
        <v>0</v>
      </c>
      <c r="AL94" s="148">
        <v>0</v>
      </c>
      <c r="AM94" s="148">
        <v>0</v>
      </c>
      <c r="AN94" s="148">
        <v>0</v>
      </c>
      <c r="AO94" s="148">
        <v>0</v>
      </c>
      <c r="AP94" s="148">
        <v>0</v>
      </c>
    </row>
    <row r="95" spans="1:42" customFormat="1" ht="15.6" x14ac:dyDescent="0.3">
      <c r="A95" s="173" t="s">
        <v>679</v>
      </c>
      <c r="B95" s="172">
        <v>1</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0</v>
      </c>
      <c r="AA95" s="148">
        <v>0</v>
      </c>
      <c r="AB95" s="148">
        <v>0</v>
      </c>
      <c r="AC95" s="148">
        <v>1</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165</v>
      </c>
      <c r="C96" s="148">
        <v>0</v>
      </c>
      <c r="D96" s="148">
        <v>0</v>
      </c>
      <c r="E96" s="148">
        <v>0</v>
      </c>
      <c r="F96" s="148">
        <v>0</v>
      </c>
      <c r="G96" s="148">
        <v>3</v>
      </c>
      <c r="H96" s="148">
        <v>0</v>
      </c>
      <c r="I96" s="148">
        <v>0</v>
      </c>
      <c r="J96" s="148">
        <v>0</v>
      </c>
      <c r="K96" s="148">
        <v>0</v>
      </c>
      <c r="L96" s="148">
        <v>0</v>
      </c>
      <c r="M96" s="148">
        <v>0</v>
      </c>
      <c r="N96" s="148">
        <v>0</v>
      </c>
      <c r="O96" s="148">
        <v>0</v>
      </c>
      <c r="P96" s="148">
        <v>0</v>
      </c>
      <c r="Q96" s="148">
        <v>0</v>
      </c>
      <c r="R96" s="148">
        <v>0</v>
      </c>
      <c r="S96" s="148">
        <v>100</v>
      </c>
      <c r="T96" s="148">
        <v>1</v>
      </c>
      <c r="U96" s="148">
        <v>0</v>
      </c>
      <c r="V96" s="148">
        <v>0</v>
      </c>
      <c r="W96" s="148">
        <v>1</v>
      </c>
      <c r="X96" s="148">
        <v>0</v>
      </c>
      <c r="Y96" s="148">
        <v>0</v>
      </c>
      <c r="Z96" s="148">
        <v>0</v>
      </c>
      <c r="AA96" s="148">
        <v>0</v>
      </c>
      <c r="AB96" s="148">
        <v>0</v>
      </c>
      <c r="AC96" s="148">
        <v>3</v>
      </c>
      <c r="AD96" s="148">
        <v>0</v>
      </c>
      <c r="AE96" s="148">
        <v>1</v>
      </c>
      <c r="AF96" s="148">
        <v>0</v>
      </c>
      <c r="AG96" s="148">
        <v>21</v>
      </c>
      <c r="AH96" s="148">
        <v>4</v>
      </c>
      <c r="AI96" s="148">
        <v>0</v>
      </c>
      <c r="AJ96" s="148">
        <v>2</v>
      </c>
      <c r="AK96" s="148">
        <v>0</v>
      </c>
      <c r="AL96" s="148">
        <v>1</v>
      </c>
      <c r="AM96" s="148">
        <v>19</v>
      </c>
      <c r="AN96" s="148">
        <v>3</v>
      </c>
      <c r="AO96" s="148">
        <v>0</v>
      </c>
      <c r="AP96" s="148">
        <v>6</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0</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0</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9</v>
      </c>
      <c r="C101" s="148">
        <v>0</v>
      </c>
      <c r="D101" s="148">
        <v>0</v>
      </c>
      <c r="E101" s="148">
        <v>0</v>
      </c>
      <c r="F101" s="148">
        <v>0</v>
      </c>
      <c r="G101" s="148">
        <v>0</v>
      </c>
      <c r="H101" s="148">
        <v>2</v>
      </c>
      <c r="I101" s="148">
        <v>0</v>
      </c>
      <c r="J101" s="148">
        <v>0</v>
      </c>
      <c r="K101" s="148">
        <v>0</v>
      </c>
      <c r="L101" s="148">
        <v>0</v>
      </c>
      <c r="M101" s="148">
        <v>0</v>
      </c>
      <c r="N101" s="148">
        <v>0</v>
      </c>
      <c r="O101" s="148">
        <v>0</v>
      </c>
      <c r="P101" s="148">
        <v>0</v>
      </c>
      <c r="Q101" s="148">
        <v>0</v>
      </c>
      <c r="R101" s="148">
        <v>0</v>
      </c>
      <c r="S101" s="148">
        <v>3</v>
      </c>
      <c r="T101" s="148">
        <v>0</v>
      </c>
      <c r="U101" s="148">
        <v>0</v>
      </c>
      <c r="V101" s="148">
        <v>0</v>
      </c>
      <c r="W101" s="148">
        <v>0</v>
      </c>
      <c r="X101" s="148">
        <v>0</v>
      </c>
      <c r="Y101" s="148">
        <v>0</v>
      </c>
      <c r="Z101" s="148">
        <v>0</v>
      </c>
      <c r="AA101" s="148">
        <v>0</v>
      </c>
      <c r="AB101" s="148">
        <v>0</v>
      </c>
      <c r="AC101" s="148">
        <v>1</v>
      </c>
      <c r="AD101" s="148">
        <v>0</v>
      </c>
      <c r="AE101" s="148">
        <v>0</v>
      </c>
      <c r="AF101" s="148">
        <v>0</v>
      </c>
      <c r="AG101" s="148">
        <v>2</v>
      </c>
      <c r="AH101" s="148">
        <v>1</v>
      </c>
      <c r="AI101" s="148">
        <v>0</v>
      </c>
      <c r="AJ101" s="148">
        <v>0</v>
      </c>
      <c r="AK101" s="148">
        <v>0</v>
      </c>
      <c r="AL101" s="148">
        <v>0</v>
      </c>
      <c r="AM101" s="148">
        <v>0</v>
      </c>
      <c r="AN101" s="148">
        <v>0</v>
      </c>
      <c r="AO101" s="148">
        <v>0</v>
      </c>
      <c r="AP101" s="148">
        <v>0</v>
      </c>
    </row>
    <row r="102" spans="1:42" customFormat="1" ht="15.6" x14ac:dyDescent="0.3">
      <c r="A102" s="173" t="s">
        <v>303</v>
      </c>
      <c r="B102" s="172">
        <v>40</v>
      </c>
      <c r="C102" s="148">
        <v>0</v>
      </c>
      <c r="D102" s="148">
        <v>0</v>
      </c>
      <c r="E102" s="148">
        <v>0</v>
      </c>
      <c r="F102" s="148">
        <v>0</v>
      </c>
      <c r="G102" s="148">
        <v>0</v>
      </c>
      <c r="H102" s="148">
        <v>1</v>
      </c>
      <c r="I102" s="148">
        <v>0</v>
      </c>
      <c r="J102" s="148">
        <v>0</v>
      </c>
      <c r="K102" s="148">
        <v>0</v>
      </c>
      <c r="L102" s="148">
        <v>0</v>
      </c>
      <c r="M102" s="148">
        <v>0</v>
      </c>
      <c r="N102" s="148">
        <v>0</v>
      </c>
      <c r="O102" s="148">
        <v>0</v>
      </c>
      <c r="P102" s="148">
        <v>2</v>
      </c>
      <c r="Q102" s="148">
        <v>0</v>
      </c>
      <c r="R102" s="148">
        <v>0</v>
      </c>
      <c r="S102" s="148">
        <v>32</v>
      </c>
      <c r="T102" s="148">
        <v>0</v>
      </c>
      <c r="U102" s="148">
        <v>0</v>
      </c>
      <c r="V102" s="148">
        <v>0</v>
      </c>
      <c r="W102" s="148">
        <v>0</v>
      </c>
      <c r="X102" s="148">
        <v>0</v>
      </c>
      <c r="Y102" s="148">
        <v>0</v>
      </c>
      <c r="Z102" s="148">
        <v>0</v>
      </c>
      <c r="AA102" s="148">
        <v>0</v>
      </c>
      <c r="AB102" s="148">
        <v>0</v>
      </c>
      <c r="AC102" s="148">
        <v>2</v>
      </c>
      <c r="AD102" s="148">
        <v>0</v>
      </c>
      <c r="AE102" s="148">
        <v>0</v>
      </c>
      <c r="AF102" s="148">
        <v>0</v>
      </c>
      <c r="AG102" s="148">
        <v>2</v>
      </c>
      <c r="AH102" s="148">
        <v>1</v>
      </c>
      <c r="AI102" s="148">
        <v>0</v>
      </c>
      <c r="AJ102" s="148">
        <v>0</v>
      </c>
      <c r="AK102" s="148">
        <v>0</v>
      </c>
      <c r="AL102" s="148">
        <v>0</v>
      </c>
      <c r="AM102" s="148">
        <v>0</v>
      </c>
      <c r="AN102" s="148">
        <v>0</v>
      </c>
      <c r="AO102" s="148">
        <v>0</v>
      </c>
      <c r="AP102" s="148">
        <v>0</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76</v>
      </c>
      <c r="C105" s="148">
        <v>0</v>
      </c>
      <c r="D105" s="148">
        <v>0</v>
      </c>
      <c r="E105" s="148">
        <v>3</v>
      </c>
      <c r="F105" s="148">
        <v>1</v>
      </c>
      <c r="G105" s="148">
        <v>0</v>
      </c>
      <c r="H105" s="148">
        <v>1</v>
      </c>
      <c r="I105" s="148">
        <v>0</v>
      </c>
      <c r="J105" s="148">
        <v>0</v>
      </c>
      <c r="K105" s="148">
        <v>0</v>
      </c>
      <c r="L105" s="148">
        <v>0</v>
      </c>
      <c r="M105" s="148">
        <v>4</v>
      </c>
      <c r="N105" s="148">
        <v>0</v>
      </c>
      <c r="O105" s="148">
        <v>0</v>
      </c>
      <c r="P105" s="148">
        <v>0</v>
      </c>
      <c r="Q105" s="148">
        <v>0</v>
      </c>
      <c r="R105" s="148">
        <v>0</v>
      </c>
      <c r="S105" s="148">
        <v>25</v>
      </c>
      <c r="T105" s="148">
        <v>0</v>
      </c>
      <c r="U105" s="148">
        <v>0</v>
      </c>
      <c r="V105" s="148">
        <v>0</v>
      </c>
      <c r="W105" s="148">
        <v>0</v>
      </c>
      <c r="X105" s="148">
        <v>0</v>
      </c>
      <c r="Y105" s="148">
        <v>0</v>
      </c>
      <c r="Z105" s="148">
        <v>0</v>
      </c>
      <c r="AA105" s="148">
        <v>0</v>
      </c>
      <c r="AB105" s="148">
        <v>0</v>
      </c>
      <c r="AC105" s="148">
        <v>6</v>
      </c>
      <c r="AD105" s="148">
        <v>0</v>
      </c>
      <c r="AE105" s="148">
        <v>0</v>
      </c>
      <c r="AF105" s="148">
        <v>0</v>
      </c>
      <c r="AG105" s="148">
        <v>28</v>
      </c>
      <c r="AH105" s="148">
        <v>0</v>
      </c>
      <c r="AI105" s="148">
        <v>0</v>
      </c>
      <c r="AJ105" s="148">
        <v>3</v>
      </c>
      <c r="AK105" s="148">
        <v>0</v>
      </c>
      <c r="AL105" s="148">
        <v>0</v>
      </c>
      <c r="AM105" s="148">
        <v>2</v>
      </c>
      <c r="AN105" s="148">
        <v>0</v>
      </c>
      <c r="AO105" s="148">
        <v>3</v>
      </c>
      <c r="AP105" s="148">
        <v>0</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0</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0</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3</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3</v>
      </c>
      <c r="T108" s="148">
        <v>0</v>
      </c>
      <c r="U108" s="148">
        <v>0</v>
      </c>
      <c r="V108" s="148">
        <v>0</v>
      </c>
      <c r="W108" s="148">
        <v>0</v>
      </c>
      <c r="X108" s="148">
        <v>0</v>
      </c>
      <c r="Y108" s="148">
        <v>0</v>
      </c>
      <c r="Z108" s="148">
        <v>0</v>
      </c>
      <c r="AA108" s="148">
        <v>0</v>
      </c>
      <c r="AB108" s="148">
        <v>0</v>
      </c>
      <c r="AC108" s="148">
        <v>0</v>
      </c>
      <c r="AD108" s="148">
        <v>0</v>
      </c>
      <c r="AE108" s="148">
        <v>0</v>
      </c>
      <c r="AF108" s="148">
        <v>0</v>
      </c>
      <c r="AG108" s="148">
        <v>0</v>
      </c>
      <c r="AH108" s="148">
        <v>0</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6</v>
      </c>
      <c r="C110" s="148">
        <v>0</v>
      </c>
      <c r="D110" s="148">
        <v>0</v>
      </c>
      <c r="E110" s="148">
        <v>1</v>
      </c>
      <c r="F110" s="148">
        <v>0</v>
      </c>
      <c r="G110" s="148">
        <v>0</v>
      </c>
      <c r="H110" s="148">
        <v>0</v>
      </c>
      <c r="I110" s="148">
        <v>0</v>
      </c>
      <c r="J110" s="148">
        <v>0</v>
      </c>
      <c r="K110" s="148">
        <v>0</v>
      </c>
      <c r="L110" s="148">
        <v>0</v>
      </c>
      <c r="M110" s="148">
        <v>0</v>
      </c>
      <c r="N110" s="148">
        <v>0</v>
      </c>
      <c r="O110" s="148">
        <v>0</v>
      </c>
      <c r="P110" s="148">
        <v>0</v>
      </c>
      <c r="Q110" s="148">
        <v>0</v>
      </c>
      <c r="R110" s="148">
        <v>0</v>
      </c>
      <c r="S110" s="148">
        <v>0</v>
      </c>
      <c r="T110" s="148">
        <v>1</v>
      </c>
      <c r="U110" s="148">
        <v>0</v>
      </c>
      <c r="V110" s="148">
        <v>0</v>
      </c>
      <c r="W110" s="148">
        <v>0</v>
      </c>
      <c r="X110" s="148">
        <v>0</v>
      </c>
      <c r="Y110" s="148">
        <v>0</v>
      </c>
      <c r="Z110" s="148">
        <v>0</v>
      </c>
      <c r="AA110" s="148">
        <v>0</v>
      </c>
      <c r="AB110" s="148">
        <v>0</v>
      </c>
      <c r="AC110" s="148">
        <v>1</v>
      </c>
      <c r="AD110" s="148">
        <v>0</v>
      </c>
      <c r="AE110" s="148">
        <v>0</v>
      </c>
      <c r="AF110" s="148">
        <v>0</v>
      </c>
      <c r="AG110" s="148">
        <v>1</v>
      </c>
      <c r="AH110" s="148">
        <v>1</v>
      </c>
      <c r="AI110" s="148">
        <v>0</v>
      </c>
      <c r="AJ110" s="148">
        <v>0</v>
      </c>
      <c r="AK110" s="148">
        <v>0</v>
      </c>
      <c r="AL110" s="148">
        <v>0</v>
      </c>
      <c r="AM110" s="148">
        <v>0</v>
      </c>
      <c r="AN110" s="148">
        <v>0</v>
      </c>
      <c r="AO110" s="148">
        <v>0</v>
      </c>
      <c r="AP110" s="148">
        <v>1</v>
      </c>
    </row>
    <row r="111" spans="1:42" ht="15.6" x14ac:dyDescent="0.3">
      <c r="A111" s="173" t="s">
        <v>689</v>
      </c>
      <c r="B111" s="172">
        <v>0</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2</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2</v>
      </c>
      <c r="T112" s="148">
        <v>0</v>
      </c>
      <c r="U112" s="148">
        <v>0</v>
      </c>
      <c r="V112" s="148">
        <v>0</v>
      </c>
      <c r="W112" s="148">
        <v>0</v>
      </c>
      <c r="X112" s="148">
        <v>0</v>
      </c>
      <c r="Y112" s="148">
        <v>0</v>
      </c>
      <c r="Z112" s="148">
        <v>0</v>
      </c>
      <c r="AA112" s="148">
        <v>0</v>
      </c>
      <c r="AB112" s="148">
        <v>0</v>
      </c>
      <c r="AC112" s="148">
        <v>0</v>
      </c>
      <c r="AD112" s="148">
        <v>0</v>
      </c>
      <c r="AE112" s="148">
        <v>0</v>
      </c>
      <c r="AF112" s="148">
        <v>0</v>
      </c>
      <c r="AG112" s="148">
        <v>0</v>
      </c>
      <c r="AH112" s="148">
        <v>0</v>
      </c>
      <c r="AI112" s="148">
        <v>0</v>
      </c>
      <c r="AJ112" s="148">
        <v>0</v>
      </c>
      <c r="AK112" s="148">
        <v>0</v>
      </c>
      <c r="AL112" s="148">
        <v>0</v>
      </c>
      <c r="AM112" s="148">
        <v>0</v>
      </c>
      <c r="AN112" s="148">
        <v>0</v>
      </c>
      <c r="AO112" s="148">
        <v>0</v>
      </c>
      <c r="AP112" s="148">
        <v>0</v>
      </c>
    </row>
    <row r="113" spans="1:42" ht="15.6" x14ac:dyDescent="0.3">
      <c r="A113" s="173" t="s">
        <v>614</v>
      </c>
      <c r="B113" s="172">
        <v>14</v>
      </c>
      <c r="C113" s="148">
        <v>0</v>
      </c>
      <c r="D113" s="148">
        <v>0</v>
      </c>
      <c r="E113" s="148">
        <v>4</v>
      </c>
      <c r="F113" s="148">
        <v>0</v>
      </c>
      <c r="G113" s="148">
        <v>0</v>
      </c>
      <c r="H113" s="148">
        <v>0</v>
      </c>
      <c r="I113" s="148">
        <v>0</v>
      </c>
      <c r="J113" s="148">
        <v>0</v>
      </c>
      <c r="K113" s="148">
        <v>0</v>
      </c>
      <c r="L113" s="148">
        <v>0</v>
      </c>
      <c r="M113" s="148">
        <v>0</v>
      </c>
      <c r="N113" s="148">
        <v>0</v>
      </c>
      <c r="O113" s="148">
        <v>0</v>
      </c>
      <c r="P113" s="148">
        <v>0</v>
      </c>
      <c r="Q113" s="148">
        <v>0</v>
      </c>
      <c r="R113" s="148">
        <v>0</v>
      </c>
      <c r="S113" s="148">
        <v>7</v>
      </c>
      <c r="T113" s="148">
        <v>0</v>
      </c>
      <c r="U113" s="148">
        <v>0</v>
      </c>
      <c r="V113" s="148">
        <v>0</v>
      </c>
      <c r="W113" s="148">
        <v>0</v>
      </c>
      <c r="X113" s="148">
        <v>0</v>
      </c>
      <c r="Y113" s="148">
        <v>0</v>
      </c>
      <c r="Z113" s="148">
        <v>0</v>
      </c>
      <c r="AA113" s="148">
        <v>0</v>
      </c>
      <c r="AB113" s="148">
        <v>0</v>
      </c>
      <c r="AC113" s="148">
        <v>0</v>
      </c>
      <c r="AD113" s="148">
        <v>0</v>
      </c>
      <c r="AE113" s="148">
        <v>0</v>
      </c>
      <c r="AF113" s="148">
        <v>0</v>
      </c>
      <c r="AG113" s="148">
        <v>2</v>
      </c>
      <c r="AH113" s="148">
        <v>1</v>
      </c>
      <c r="AI113" s="148">
        <v>0</v>
      </c>
      <c r="AJ113" s="148">
        <v>0</v>
      </c>
      <c r="AK113" s="148">
        <v>0</v>
      </c>
      <c r="AL113" s="148">
        <v>0</v>
      </c>
      <c r="AM113" s="148">
        <v>0</v>
      </c>
      <c r="AN113" s="148">
        <v>0</v>
      </c>
      <c r="AO113" s="148">
        <v>0</v>
      </c>
      <c r="AP113" s="148">
        <v>0</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0</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0</v>
      </c>
      <c r="AL115" s="148">
        <v>0</v>
      </c>
      <c r="AM115" s="148">
        <v>0</v>
      </c>
      <c r="AN115" s="148">
        <v>0</v>
      </c>
      <c r="AO115" s="148">
        <v>0</v>
      </c>
      <c r="AP115" s="148">
        <v>0</v>
      </c>
    </row>
    <row r="116" spans="1:42" ht="15.6" x14ac:dyDescent="0.3">
      <c r="A116" s="173" t="s">
        <v>692</v>
      </c>
      <c r="B116" s="172">
        <v>1</v>
      </c>
      <c r="C116" s="148">
        <v>0</v>
      </c>
      <c r="D116" s="148">
        <v>0</v>
      </c>
      <c r="E116" s="148">
        <v>0</v>
      </c>
      <c r="F116" s="148">
        <v>0</v>
      </c>
      <c r="G116" s="148">
        <v>0</v>
      </c>
      <c r="H116" s="148">
        <v>1</v>
      </c>
      <c r="I116" s="148">
        <v>0</v>
      </c>
      <c r="J116" s="148">
        <v>0</v>
      </c>
      <c r="K116" s="148">
        <v>0</v>
      </c>
      <c r="L116" s="148">
        <v>0</v>
      </c>
      <c r="M116" s="148">
        <v>0</v>
      </c>
      <c r="N116" s="148">
        <v>0</v>
      </c>
      <c r="O116" s="148">
        <v>0</v>
      </c>
      <c r="P116" s="148">
        <v>0</v>
      </c>
      <c r="Q116" s="148">
        <v>0</v>
      </c>
      <c r="R116" s="148">
        <v>0</v>
      </c>
      <c r="S116" s="148">
        <v>0</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0</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1</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1</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1</v>
      </c>
      <c r="C119" s="148">
        <v>0</v>
      </c>
      <c r="D119" s="148">
        <v>0</v>
      </c>
      <c r="E119" s="148">
        <v>0</v>
      </c>
      <c r="F119" s="148">
        <v>0</v>
      </c>
      <c r="G119" s="148">
        <v>0</v>
      </c>
      <c r="H119" s="148">
        <v>1</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3</v>
      </c>
      <c r="C120" s="148">
        <v>0</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2</v>
      </c>
      <c r="T120" s="148">
        <v>0</v>
      </c>
      <c r="U120" s="148">
        <v>1</v>
      </c>
      <c r="V120" s="148">
        <v>0</v>
      </c>
      <c r="W120" s="148">
        <v>0</v>
      </c>
      <c r="X120" s="148">
        <v>0</v>
      </c>
      <c r="Y120" s="148">
        <v>0</v>
      </c>
      <c r="Z120" s="148">
        <v>0</v>
      </c>
      <c r="AA120" s="148">
        <v>0</v>
      </c>
      <c r="AB120" s="148">
        <v>0</v>
      </c>
      <c r="AC120" s="148">
        <v>0</v>
      </c>
      <c r="AD120" s="148">
        <v>0</v>
      </c>
      <c r="AE120" s="148">
        <v>0</v>
      </c>
      <c r="AF120" s="148">
        <v>0</v>
      </c>
      <c r="AG120" s="148">
        <v>0</v>
      </c>
      <c r="AH120" s="148">
        <v>0</v>
      </c>
      <c r="AI120" s="148">
        <v>0</v>
      </c>
      <c r="AJ120" s="148">
        <v>0</v>
      </c>
      <c r="AK120" s="148">
        <v>0</v>
      </c>
      <c r="AL120" s="148">
        <v>0</v>
      </c>
      <c r="AM120" s="148">
        <v>0</v>
      </c>
      <c r="AN120" s="148">
        <v>0</v>
      </c>
      <c r="AO120" s="148">
        <v>0</v>
      </c>
      <c r="AP120" s="148">
        <v>0</v>
      </c>
    </row>
    <row r="121" spans="1:42" ht="15.6" x14ac:dyDescent="0.3">
      <c r="A121" s="173" t="s">
        <v>695</v>
      </c>
      <c r="B121" s="172">
        <v>6</v>
      </c>
      <c r="C121" s="148">
        <v>0</v>
      </c>
      <c r="D121" s="148">
        <v>0</v>
      </c>
      <c r="E121" s="148">
        <v>1</v>
      </c>
      <c r="F121" s="148">
        <v>0</v>
      </c>
      <c r="G121" s="148">
        <v>0</v>
      </c>
      <c r="H121" s="148">
        <v>1</v>
      </c>
      <c r="I121" s="148">
        <v>0</v>
      </c>
      <c r="J121" s="148">
        <v>0</v>
      </c>
      <c r="K121" s="148">
        <v>0</v>
      </c>
      <c r="L121" s="148">
        <v>0</v>
      </c>
      <c r="M121" s="148">
        <v>0</v>
      </c>
      <c r="N121" s="148">
        <v>0</v>
      </c>
      <c r="O121" s="148">
        <v>0</v>
      </c>
      <c r="P121" s="148">
        <v>0</v>
      </c>
      <c r="Q121" s="148">
        <v>0</v>
      </c>
      <c r="R121" s="148">
        <v>0</v>
      </c>
      <c r="S121" s="148">
        <v>2</v>
      </c>
      <c r="T121" s="148">
        <v>0</v>
      </c>
      <c r="U121" s="148">
        <v>0</v>
      </c>
      <c r="V121" s="148">
        <v>0</v>
      </c>
      <c r="W121" s="148">
        <v>0</v>
      </c>
      <c r="X121" s="148">
        <v>0</v>
      </c>
      <c r="Y121" s="148">
        <v>0</v>
      </c>
      <c r="Z121" s="148">
        <v>0</v>
      </c>
      <c r="AA121" s="148">
        <v>0</v>
      </c>
      <c r="AB121" s="148">
        <v>0</v>
      </c>
      <c r="AC121" s="148">
        <v>1</v>
      </c>
      <c r="AD121" s="148">
        <v>0</v>
      </c>
      <c r="AE121" s="148">
        <v>0</v>
      </c>
      <c r="AF121" s="148">
        <v>0</v>
      </c>
      <c r="AG121" s="148">
        <v>0</v>
      </c>
      <c r="AH121" s="148">
        <v>0</v>
      </c>
      <c r="AI121" s="148">
        <v>0</v>
      </c>
      <c r="AJ121" s="148">
        <v>0</v>
      </c>
      <c r="AK121" s="148">
        <v>0</v>
      </c>
      <c r="AL121" s="148">
        <v>0</v>
      </c>
      <c r="AM121" s="148">
        <v>0</v>
      </c>
      <c r="AN121" s="148">
        <v>0</v>
      </c>
      <c r="AO121" s="148">
        <v>0</v>
      </c>
      <c r="AP121" s="148">
        <v>1</v>
      </c>
    </row>
    <row r="122" spans="1:42" ht="15.6" x14ac:dyDescent="0.3">
      <c r="A122" s="173" t="s">
        <v>546</v>
      </c>
      <c r="B122" s="172">
        <v>0</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0</v>
      </c>
      <c r="AH122" s="148">
        <v>0</v>
      </c>
      <c r="AI122" s="148">
        <v>0</v>
      </c>
      <c r="AJ122" s="148">
        <v>0</v>
      </c>
      <c r="AK122" s="148">
        <v>0</v>
      </c>
      <c r="AL122" s="148">
        <v>0</v>
      </c>
      <c r="AM122" s="148">
        <v>0</v>
      </c>
      <c r="AN122" s="148">
        <v>0</v>
      </c>
      <c r="AO122" s="148">
        <v>0</v>
      </c>
      <c r="AP122" s="148">
        <v>0</v>
      </c>
    </row>
    <row r="123" spans="1:42" ht="15.6" x14ac:dyDescent="0.3">
      <c r="A123" s="173" t="s">
        <v>509</v>
      </c>
      <c r="B123" s="172">
        <v>10</v>
      </c>
      <c r="C123" s="148">
        <v>0</v>
      </c>
      <c r="D123" s="148">
        <v>0</v>
      </c>
      <c r="E123" s="148">
        <v>1</v>
      </c>
      <c r="F123" s="148">
        <v>0</v>
      </c>
      <c r="G123" s="148">
        <v>0</v>
      </c>
      <c r="H123" s="148">
        <v>0</v>
      </c>
      <c r="I123" s="148">
        <v>0</v>
      </c>
      <c r="J123" s="148">
        <v>0</v>
      </c>
      <c r="K123" s="148">
        <v>0</v>
      </c>
      <c r="L123" s="148">
        <v>0</v>
      </c>
      <c r="M123" s="148">
        <v>0</v>
      </c>
      <c r="N123" s="148">
        <v>0</v>
      </c>
      <c r="O123" s="148">
        <v>0</v>
      </c>
      <c r="P123" s="148">
        <v>1</v>
      </c>
      <c r="Q123" s="148">
        <v>0</v>
      </c>
      <c r="R123" s="148">
        <v>0</v>
      </c>
      <c r="S123" s="148">
        <v>4</v>
      </c>
      <c r="T123" s="148">
        <v>0</v>
      </c>
      <c r="U123" s="148">
        <v>0</v>
      </c>
      <c r="V123" s="148">
        <v>0</v>
      </c>
      <c r="W123" s="148">
        <v>1</v>
      </c>
      <c r="X123" s="148">
        <v>0</v>
      </c>
      <c r="Y123" s="148">
        <v>0</v>
      </c>
      <c r="Z123" s="148">
        <v>0</v>
      </c>
      <c r="AA123" s="148">
        <v>0</v>
      </c>
      <c r="AB123" s="148">
        <v>0</v>
      </c>
      <c r="AC123" s="148">
        <v>1</v>
      </c>
      <c r="AD123" s="148">
        <v>0</v>
      </c>
      <c r="AE123" s="148">
        <v>0</v>
      </c>
      <c r="AF123" s="148">
        <v>0</v>
      </c>
      <c r="AG123" s="148">
        <v>1</v>
      </c>
      <c r="AH123" s="148">
        <v>0</v>
      </c>
      <c r="AI123" s="148">
        <v>0</v>
      </c>
      <c r="AJ123" s="148">
        <v>0</v>
      </c>
      <c r="AK123" s="148">
        <v>0</v>
      </c>
      <c r="AL123" s="148">
        <v>0</v>
      </c>
      <c r="AM123" s="148">
        <v>0</v>
      </c>
      <c r="AN123" s="148">
        <v>0</v>
      </c>
      <c r="AO123" s="148">
        <v>0</v>
      </c>
      <c r="AP123" s="148">
        <v>1</v>
      </c>
    </row>
    <row r="124" spans="1:42" ht="15.6" x14ac:dyDescent="0.3">
      <c r="A124" s="173" t="s">
        <v>321</v>
      </c>
      <c r="B124" s="172">
        <v>0</v>
      </c>
      <c r="C124" s="148">
        <v>0</v>
      </c>
      <c r="D124" s="148">
        <v>0</v>
      </c>
      <c r="E124" s="148">
        <v>0</v>
      </c>
      <c r="F124" s="148">
        <v>0</v>
      </c>
      <c r="G124" s="148">
        <v>0</v>
      </c>
      <c r="H124" s="148">
        <v>0</v>
      </c>
      <c r="I124" s="148">
        <v>0</v>
      </c>
      <c r="J124" s="148">
        <v>0</v>
      </c>
      <c r="K124" s="148">
        <v>0</v>
      </c>
      <c r="L124" s="148">
        <v>0</v>
      </c>
      <c r="M124" s="148">
        <v>0</v>
      </c>
      <c r="N124" s="148">
        <v>0</v>
      </c>
      <c r="O124" s="148">
        <v>0</v>
      </c>
      <c r="P124" s="148">
        <v>0</v>
      </c>
      <c r="Q124" s="148">
        <v>0</v>
      </c>
      <c r="R124" s="148">
        <v>0</v>
      </c>
      <c r="S124" s="148">
        <v>0</v>
      </c>
      <c r="T124" s="148">
        <v>0</v>
      </c>
      <c r="U124" s="148">
        <v>0</v>
      </c>
      <c r="V124" s="148">
        <v>0</v>
      </c>
      <c r="W124" s="148">
        <v>0</v>
      </c>
      <c r="X124" s="148">
        <v>0</v>
      </c>
      <c r="Y124" s="148">
        <v>0</v>
      </c>
      <c r="Z124" s="148">
        <v>0</v>
      </c>
      <c r="AA124" s="148">
        <v>0</v>
      </c>
      <c r="AB124" s="148">
        <v>0</v>
      </c>
      <c r="AC124" s="148">
        <v>0</v>
      </c>
      <c r="AD124" s="148">
        <v>0</v>
      </c>
      <c r="AE124" s="148">
        <v>0</v>
      </c>
      <c r="AF124" s="148">
        <v>0</v>
      </c>
      <c r="AG124" s="148">
        <v>0</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22</v>
      </c>
      <c r="C126" s="148">
        <v>0</v>
      </c>
      <c r="D126" s="148">
        <v>0</v>
      </c>
      <c r="E126" s="148">
        <v>0</v>
      </c>
      <c r="F126" s="148">
        <v>0</v>
      </c>
      <c r="G126" s="148">
        <v>0</v>
      </c>
      <c r="H126" s="148">
        <v>0</v>
      </c>
      <c r="I126" s="148">
        <v>0</v>
      </c>
      <c r="J126" s="148">
        <v>0</v>
      </c>
      <c r="K126" s="148">
        <v>0</v>
      </c>
      <c r="L126" s="148">
        <v>0</v>
      </c>
      <c r="M126" s="148">
        <v>0</v>
      </c>
      <c r="N126" s="148">
        <v>0</v>
      </c>
      <c r="O126" s="148">
        <v>0</v>
      </c>
      <c r="P126" s="148">
        <v>0</v>
      </c>
      <c r="Q126" s="148">
        <v>0</v>
      </c>
      <c r="R126" s="148">
        <v>0</v>
      </c>
      <c r="S126" s="148">
        <v>19</v>
      </c>
      <c r="T126" s="148">
        <v>0</v>
      </c>
      <c r="U126" s="148">
        <v>0</v>
      </c>
      <c r="V126" s="148">
        <v>0</v>
      </c>
      <c r="W126" s="148">
        <v>0</v>
      </c>
      <c r="X126" s="148">
        <v>0</v>
      </c>
      <c r="Y126" s="148">
        <v>0</v>
      </c>
      <c r="Z126" s="148">
        <v>0</v>
      </c>
      <c r="AA126" s="148">
        <v>0</v>
      </c>
      <c r="AB126" s="148">
        <v>0</v>
      </c>
      <c r="AC126" s="148">
        <v>0</v>
      </c>
      <c r="AD126" s="148">
        <v>0</v>
      </c>
      <c r="AE126" s="148">
        <v>0</v>
      </c>
      <c r="AF126" s="148">
        <v>0</v>
      </c>
      <c r="AG126" s="148">
        <v>1</v>
      </c>
      <c r="AH126" s="148">
        <v>0</v>
      </c>
      <c r="AI126" s="148">
        <v>0</v>
      </c>
      <c r="AJ126" s="148">
        <v>0</v>
      </c>
      <c r="AK126" s="148">
        <v>0</v>
      </c>
      <c r="AL126" s="148">
        <v>0</v>
      </c>
      <c r="AM126" s="148">
        <v>0</v>
      </c>
      <c r="AN126" s="148">
        <v>0</v>
      </c>
      <c r="AO126" s="148">
        <v>0</v>
      </c>
      <c r="AP126" s="148">
        <v>2</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1</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1</v>
      </c>
      <c r="T128" s="148">
        <v>0</v>
      </c>
      <c r="U128" s="148">
        <v>0</v>
      </c>
      <c r="V128" s="148">
        <v>0</v>
      </c>
      <c r="W128" s="148">
        <v>0</v>
      </c>
      <c r="X128" s="148">
        <v>0</v>
      </c>
      <c r="Y128" s="148">
        <v>0</v>
      </c>
      <c r="Z128" s="148">
        <v>0</v>
      </c>
      <c r="AA128" s="148">
        <v>0</v>
      </c>
      <c r="AB128" s="148">
        <v>0</v>
      </c>
      <c r="AC128" s="148">
        <v>0</v>
      </c>
      <c r="AD128" s="148">
        <v>0</v>
      </c>
      <c r="AE128" s="148">
        <v>0</v>
      </c>
      <c r="AF128" s="148">
        <v>0</v>
      </c>
      <c r="AG128" s="148">
        <v>0</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3</v>
      </c>
      <c r="C131" s="148">
        <v>0</v>
      </c>
      <c r="D131" s="148">
        <v>0</v>
      </c>
      <c r="E131" s="148">
        <v>0</v>
      </c>
      <c r="F131" s="148">
        <v>0</v>
      </c>
      <c r="G131" s="148">
        <v>0</v>
      </c>
      <c r="H131" s="148">
        <v>0</v>
      </c>
      <c r="I131" s="148">
        <v>0</v>
      </c>
      <c r="J131" s="148">
        <v>0</v>
      </c>
      <c r="K131" s="148">
        <v>0</v>
      </c>
      <c r="L131" s="148">
        <v>0</v>
      </c>
      <c r="M131" s="148">
        <v>0</v>
      </c>
      <c r="N131" s="148">
        <v>0</v>
      </c>
      <c r="O131" s="148">
        <v>0</v>
      </c>
      <c r="P131" s="148">
        <v>0</v>
      </c>
      <c r="Q131" s="148">
        <v>0</v>
      </c>
      <c r="R131" s="148">
        <v>0</v>
      </c>
      <c r="S131" s="148">
        <v>2</v>
      </c>
      <c r="T131" s="148">
        <v>0</v>
      </c>
      <c r="U131" s="148">
        <v>0</v>
      </c>
      <c r="V131" s="148">
        <v>0</v>
      </c>
      <c r="W131" s="148">
        <v>0</v>
      </c>
      <c r="X131" s="148">
        <v>0</v>
      </c>
      <c r="Y131" s="148">
        <v>0</v>
      </c>
      <c r="Z131" s="148">
        <v>0</v>
      </c>
      <c r="AA131" s="148">
        <v>0</v>
      </c>
      <c r="AB131" s="148">
        <v>0</v>
      </c>
      <c r="AC131" s="148">
        <v>1</v>
      </c>
      <c r="AD131" s="148">
        <v>0</v>
      </c>
      <c r="AE131" s="148">
        <v>0</v>
      </c>
      <c r="AF131" s="148">
        <v>0</v>
      </c>
      <c r="AG131" s="148">
        <v>0</v>
      </c>
      <c r="AH131" s="148">
        <v>0</v>
      </c>
      <c r="AI131" s="148">
        <v>0</v>
      </c>
      <c r="AJ131" s="148">
        <v>0</v>
      </c>
      <c r="AK131" s="148">
        <v>0</v>
      </c>
      <c r="AL131" s="148">
        <v>0</v>
      </c>
      <c r="AM131" s="148">
        <v>0</v>
      </c>
      <c r="AN131" s="148">
        <v>0</v>
      </c>
      <c r="AO131" s="148">
        <v>0</v>
      </c>
      <c r="AP131" s="148">
        <v>0</v>
      </c>
    </row>
    <row r="132" spans="1:42" ht="15.6" x14ac:dyDescent="0.3">
      <c r="A132" s="173" t="s">
        <v>617</v>
      </c>
      <c r="B132" s="172">
        <v>1</v>
      </c>
      <c r="C132" s="148">
        <v>0</v>
      </c>
      <c r="D132" s="148">
        <v>0</v>
      </c>
      <c r="E132" s="148">
        <v>0</v>
      </c>
      <c r="F132" s="148">
        <v>0</v>
      </c>
      <c r="G132" s="148">
        <v>0</v>
      </c>
      <c r="H132" s="148">
        <v>0</v>
      </c>
      <c r="I132" s="148">
        <v>0</v>
      </c>
      <c r="J132" s="148">
        <v>0</v>
      </c>
      <c r="K132" s="148">
        <v>0</v>
      </c>
      <c r="L132" s="148">
        <v>0</v>
      </c>
      <c r="M132" s="148">
        <v>0</v>
      </c>
      <c r="N132" s="148">
        <v>0</v>
      </c>
      <c r="O132" s="148">
        <v>0</v>
      </c>
      <c r="P132" s="148">
        <v>0</v>
      </c>
      <c r="Q132" s="148">
        <v>0</v>
      </c>
      <c r="R132" s="148">
        <v>0</v>
      </c>
      <c r="S132" s="148">
        <v>1</v>
      </c>
      <c r="T132" s="148">
        <v>0</v>
      </c>
      <c r="U132" s="148">
        <v>0</v>
      </c>
      <c r="V132" s="148">
        <v>0</v>
      </c>
      <c r="W132" s="148">
        <v>0</v>
      </c>
      <c r="X132" s="148">
        <v>0</v>
      </c>
      <c r="Y132" s="148">
        <v>0</v>
      </c>
      <c r="Z132" s="148">
        <v>0</v>
      </c>
      <c r="AA132" s="148">
        <v>0</v>
      </c>
      <c r="AB132" s="148">
        <v>0</v>
      </c>
      <c r="AC132" s="148">
        <v>0</v>
      </c>
      <c r="AD132" s="148">
        <v>0</v>
      </c>
      <c r="AE132" s="148">
        <v>0</v>
      </c>
      <c r="AF132" s="148">
        <v>0</v>
      </c>
      <c r="AG132" s="148">
        <v>0</v>
      </c>
      <c r="AH132" s="148">
        <v>0</v>
      </c>
      <c r="AI132" s="148">
        <v>0</v>
      </c>
      <c r="AJ132" s="148">
        <v>0</v>
      </c>
      <c r="AK132" s="148">
        <v>0</v>
      </c>
      <c r="AL132" s="148">
        <v>0</v>
      </c>
      <c r="AM132" s="148">
        <v>0</v>
      </c>
      <c r="AN132" s="148">
        <v>0</v>
      </c>
      <c r="AO132" s="148">
        <v>0</v>
      </c>
      <c r="AP132" s="148">
        <v>0</v>
      </c>
    </row>
    <row r="133" spans="1:42" ht="15.6" x14ac:dyDescent="0.3">
      <c r="A133" s="173" t="s">
        <v>605</v>
      </c>
      <c r="B133" s="172">
        <v>1</v>
      </c>
      <c r="C133" s="148">
        <v>0</v>
      </c>
      <c r="D133" s="148">
        <v>0</v>
      </c>
      <c r="E133" s="148">
        <v>0</v>
      </c>
      <c r="F133" s="148">
        <v>0</v>
      </c>
      <c r="G133" s="148">
        <v>0</v>
      </c>
      <c r="H133" s="148">
        <v>0</v>
      </c>
      <c r="I133" s="148">
        <v>0</v>
      </c>
      <c r="J133" s="148">
        <v>0</v>
      </c>
      <c r="K133" s="148">
        <v>0</v>
      </c>
      <c r="L133" s="148">
        <v>0</v>
      </c>
      <c r="M133" s="148">
        <v>0</v>
      </c>
      <c r="N133" s="148">
        <v>0</v>
      </c>
      <c r="O133" s="148">
        <v>0</v>
      </c>
      <c r="P133" s="148">
        <v>0</v>
      </c>
      <c r="Q133" s="148">
        <v>0</v>
      </c>
      <c r="R133" s="148">
        <v>0</v>
      </c>
      <c r="S133" s="148">
        <v>1</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6</v>
      </c>
      <c r="C134" s="148">
        <v>0</v>
      </c>
      <c r="D134" s="148">
        <v>0</v>
      </c>
      <c r="E134" s="148">
        <v>0</v>
      </c>
      <c r="F134" s="148">
        <v>0</v>
      </c>
      <c r="G134" s="148">
        <v>0</v>
      </c>
      <c r="H134" s="148">
        <v>1</v>
      </c>
      <c r="I134" s="148">
        <v>0</v>
      </c>
      <c r="J134" s="148">
        <v>0</v>
      </c>
      <c r="K134" s="148">
        <v>0</v>
      </c>
      <c r="L134" s="148">
        <v>0</v>
      </c>
      <c r="M134" s="148">
        <v>0</v>
      </c>
      <c r="N134" s="148">
        <v>0</v>
      </c>
      <c r="O134" s="148">
        <v>0</v>
      </c>
      <c r="P134" s="148">
        <v>0</v>
      </c>
      <c r="Q134" s="148">
        <v>0</v>
      </c>
      <c r="R134" s="148">
        <v>0</v>
      </c>
      <c r="S134" s="148">
        <v>4</v>
      </c>
      <c r="T134" s="148">
        <v>0</v>
      </c>
      <c r="U134" s="148">
        <v>0</v>
      </c>
      <c r="V134" s="148">
        <v>0</v>
      </c>
      <c r="W134" s="148">
        <v>0</v>
      </c>
      <c r="X134" s="148">
        <v>0</v>
      </c>
      <c r="Y134" s="148">
        <v>0</v>
      </c>
      <c r="Z134" s="148">
        <v>0</v>
      </c>
      <c r="AA134" s="148">
        <v>0</v>
      </c>
      <c r="AB134" s="148">
        <v>0</v>
      </c>
      <c r="AC134" s="148">
        <v>1</v>
      </c>
      <c r="AD134" s="148">
        <v>0</v>
      </c>
      <c r="AE134" s="148">
        <v>0</v>
      </c>
      <c r="AF134" s="148">
        <v>0</v>
      </c>
      <c r="AG134" s="148">
        <v>0</v>
      </c>
      <c r="AH134" s="148">
        <v>0</v>
      </c>
      <c r="AI134" s="148">
        <v>0</v>
      </c>
      <c r="AJ134" s="148">
        <v>0</v>
      </c>
      <c r="AK134" s="148">
        <v>0</v>
      </c>
      <c r="AL134" s="148">
        <v>0</v>
      </c>
      <c r="AM134" s="148">
        <v>0</v>
      </c>
      <c r="AN134" s="148">
        <v>0</v>
      </c>
      <c r="AO134" s="148">
        <v>0</v>
      </c>
      <c r="AP134" s="148">
        <v>0</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0</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0</v>
      </c>
      <c r="T139" s="148">
        <v>0</v>
      </c>
      <c r="U139" s="148">
        <v>0</v>
      </c>
      <c r="V139" s="148">
        <v>0</v>
      </c>
      <c r="W139" s="148">
        <v>0</v>
      </c>
      <c r="X139" s="148">
        <v>0</v>
      </c>
      <c r="Y139" s="148">
        <v>0</v>
      </c>
      <c r="Z139" s="148">
        <v>0</v>
      </c>
      <c r="AA139" s="148">
        <v>0</v>
      </c>
      <c r="AB139" s="148">
        <v>0</v>
      </c>
      <c r="AC139" s="148">
        <v>0</v>
      </c>
      <c r="AD139" s="148">
        <v>0</v>
      </c>
      <c r="AE139" s="148">
        <v>0</v>
      </c>
      <c r="AF139" s="148">
        <v>0</v>
      </c>
      <c r="AG139" s="148">
        <v>0</v>
      </c>
      <c r="AH139" s="148">
        <v>0</v>
      </c>
      <c r="AI139" s="148">
        <v>0</v>
      </c>
      <c r="AJ139" s="148">
        <v>0</v>
      </c>
      <c r="AK139" s="148">
        <v>0</v>
      </c>
      <c r="AL139" s="148">
        <v>0</v>
      </c>
      <c r="AM139" s="148">
        <v>0</v>
      </c>
      <c r="AN139" s="148">
        <v>0</v>
      </c>
      <c r="AO139" s="148">
        <v>0</v>
      </c>
      <c r="AP139" s="148">
        <v>0</v>
      </c>
    </row>
    <row r="140" spans="1:42" ht="15.6" x14ac:dyDescent="0.3">
      <c r="A140" s="173" t="s">
        <v>705</v>
      </c>
      <c r="B140" s="172">
        <v>8</v>
      </c>
      <c r="C140" s="148">
        <v>0</v>
      </c>
      <c r="D140" s="148">
        <v>0</v>
      </c>
      <c r="E140" s="148">
        <v>0</v>
      </c>
      <c r="F140" s="148">
        <v>0</v>
      </c>
      <c r="G140" s="148">
        <v>0</v>
      </c>
      <c r="H140" s="148">
        <v>5</v>
      </c>
      <c r="I140" s="148">
        <v>0</v>
      </c>
      <c r="J140" s="148">
        <v>0</v>
      </c>
      <c r="K140" s="148">
        <v>0</v>
      </c>
      <c r="L140" s="148">
        <v>0</v>
      </c>
      <c r="M140" s="148">
        <v>0</v>
      </c>
      <c r="N140" s="148">
        <v>0</v>
      </c>
      <c r="O140" s="148">
        <v>0</v>
      </c>
      <c r="P140" s="148">
        <v>0</v>
      </c>
      <c r="Q140" s="148">
        <v>0</v>
      </c>
      <c r="R140" s="148">
        <v>0</v>
      </c>
      <c r="S140" s="148">
        <v>3</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row>
    <row r="141" spans="1:42" ht="15.6" x14ac:dyDescent="0.3">
      <c r="A141" s="173" t="s">
        <v>322</v>
      </c>
      <c r="B141" s="172">
        <v>34</v>
      </c>
      <c r="C141" s="148">
        <v>0</v>
      </c>
      <c r="D141" s="148">
        <v>0</v>
      </c>
      <c r="E141" s="148">
        <v>0</v>
      </c>
      <c r="F141" s="148">
        <v>0</v>
      </c>
      <c r="G141" s="148">
        <v>0</v>
      </c>
      <c r="H141" s="148">
        <v>1</v>
      </c>
      <c r="I141" s="148">
        <v>0</v>
      </c>
      <c r="J141" s="148">
        <v>0</v>
      </c>
      <c r="K141" s="148">
        <v>0</v>
      </c>
      <c r="L141" s="148">
        <v>0</v>
      </c>
      <c r="M141" s="148">
        <v>0</v>
      </c>
      <c r="N141" s="148">
        <v>0</v>
      </c>
      <c r="O141" s="148">
        <v>0</v>
      </c>
      <c r="P141" s="148">
        <v>0</v>
      </c>
      <c r="Q141" s="148">
        <v>0</v>
      </c>
      <c r="R141" s="148">
        <v>0</v>
      </c>
      <c r="S141" s="148">
        <v>20</v>
      </c>
      <c r="T141" s="148">
        <v>2</v>
      </c>
      <c r="U141" s="148">
        <v>0</v>
      </c>
      <c r="V141" s="148">
        <v>0</v>
      </c>
      <c r="W141" s="148">
        <v>0</v>
      </c>
      <c r="X141" s="148">
        <v>0</v>
      </c>
      <c r="Y141" s="148">
        <v>0</v>
      </c>
      <c r="Z141" s="148">
        <v>0</v>
      </c>
      <c r="AA141" s="148">
        <v>0</v>
      </c>
      <c r="AB141" s="148">
        <v>0</v>
      </c>
      <c r="AC141" s="148">
        <v>3</v>
      </c>
      <c r="AD141" s="148">
        <v>0</v>
      </c>
      <c r="AE141" s="148">
        <v>0</v>
      </c>
      <c r="AF141" s="148">
        <v>0</v>
      </c>
      <c r="AG141" s="148">
        <v>6</v>
      </c>
      <c r="AH141" s="148">
        <v>1</v>
      </c>
      <c r="AI141" s="148">
        <v>0</v>
      </c>
      <c r="AJ141" s="148">
        <v>0</v>
      </c>
      <c r="AK141" s="148">
        <v>0</v>
      </c>
      <c r="AL141" s="148">
        <v>0</v>
      </c>
      <c r="AM141" s="148">
        <v>1</v>
      </c>
      <c r="AN141" s="148">
        <v>0</v>
      </c>
      <c r="AO141" s="148">
        <v>0</v>
      </c>
      <c r="AP141" s="148">
        <v>0</v>
      </c>
    </row>
    <row r="142" spans="1:42" ht="15.6" x14ac:dyDescent="0.3">
      <c r="A142" s="173" t="s">
        <v>550</v>
      </c>
      <c r="B142" s="172">
        <v>2</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2</v>
      </c>
      <c r="T142" s="148">
        <v>0</v>
      </c>
      <c r="U142" s="148">
        <v>0</v>
      </c>
      <c r="V142" s="148">
        <v>0</v>
      </c>
      <c r="W142" s="148">
        <v>0</v>
      </c>
      <c r="X142" s="148">
        <v>0</v>
      </c>
      <c r="Y142" s="148">
        <v>0</v>
      </c>
      <c r="Z142" s="148">
        <v>0</v>
      </c>
      <c r="AA142" s="148">
        <v>0</v>
      </c>
      <c r="AB142" s="148">
        <v>0</v>
      </c>
      <c r="AC142" s="148">
        <v>0</v>
      </c>
      <c r="AD142" s="148">
        <v>0</v>
      </c>
      <c r="AE142" s="148">
        <v>0</v>
      </c>
      <c r="AF142" s="148">
        <v>0</v>
      </c>
      <c r="AG142" s="148">
        <v>0</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1</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1</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50</v>
      </c>
      <c r="C148" s="148">
        <v>0</v>
      </c>
      <c r="D148" s="148">
        <v>0</v>
      </c>
      <c r="E148" s="148">
        <v>0</v>
      </c>
      <c r="F148" s="148">
        <v>0</v>
      </c>
      <c r="G148" s="148">
        <v>0</v>
      </c>
      <c r="H148" s="148">
        <v>4</v>
      </c>
      <c r="I148" s="148">
        <v>0</v>
      </c>
      <c r="J148" s="148">
        <v>0</v>
      </c>
      <c r="K148" s="148">
        <v>0</v>
      </c>
      <c r="L148" s="148">
        <v>0</v>
      </c>
      <c r="M148" s="148">
        <v>0</v>
      </c>
      <c r="N148" s="148">
        <v>0</v>
      </c>
      <c r="O148" s="148">
        <v>0</v>
      </c>
      <c r="P148" s="148">
        <v>0</v>
      </c>
      <c r="Q148" s="148">
        <v>0</v>
      </c>
      <c r="R148" s="148">
        <v>0</v>
      </c>
      <c r="S148" s="148">
        <v>15</v>
      </c>
      <c r="T148" s="148">
        <v>6</v>
      </c>
      <c r="U148" s="148">
        <v>0</v>
      </c>
      <c r="V148" s="148">
        <v>0</v>
      </c>
      <c r="W148" s="148">
        <v>0</v>
      </c>
      <c r="X148" s="148">
        <v>0</v>
      </c>
      <c r="Y148" s="148">
        <v>0</v>
      </c>
      <c r="Z148" s="148">
        <v>1</v>
      </c>
      <c r="AA148" s="148">
        <v>0</v>
      </c>
      <c r="AB148" s="148">
        <v>0</v>
      </c>
      <c r="AC148" s="148">
        <v>18</v>
      </c>
      <c r="AD148" s="148">
        <v>0</v>
      </c>
      <c r="AE148" s="148">
        <v>0</v>
      </c>
      <c r="AF148" s="148">
        <v>0</v>
      </c>
      <c r="AG148" s="148">
        <v>2</v>
      </c>
      <c r="AH148" s="148">
        <v>1</v>
      </c>
      <c r="AI148" s="148">
        <v>0</v>
      </c>
      <c r="AJ148" s="148">
        <v>3</v>
      </c>
      <c r="AK148" s="148">
        <v>0</v>
      </c>
      <c r="AL148" s="148">
        <v>0</v>
      </c>
      <c r="AM148" s="148">
        <v>0</v>
      </c>
      <c r="AN148" s="148">
        <v>0</v>
      </c>
      <c r="AO148" s="148">
        <v>0</v>
      </c>
      <c r="AP148" s="148">
        <v>0</v>
      </c>
    </row>
    <row r="149" spans="1:42" ht="15.6" x14ac:dyDescent="0.3">
      <c r="A149" s="173" t="s">
        <v>710</v>
      </c>
      <c r="B149" s="172">
        <v>22</v>
      </c>
      <c r="C149" s="148">
        <v>0</v>
      </c>
      <c r="D149" s="148">
        <v>0</v>
      </c>
      <c r="E149" s="148">
        <v>0</v>
      </c>
      <c r="F149" s="148">
        <v>0</v>
      </c>
      <c r="G149" s="148">
        <v>0</v>
      </c>
      <c r="H149" s="148">
        <v>1</v>
      </c>
      <c r="I149" s="148">
        <v>0</v>
      </c>
      <c r="J149" s="148">
        <v>0</v>
      </c>
      <c r="K149" s="148">
        <v>1</v>
      </c>
      <c r="L149" s="148">
        <v>0</v>
      </c>
      <c r="M149" s="148">
        <v>0</v>
      </c>
      <c r="N149" s="148">
        <v>0</v>
      </c>
      <c r="O149" s="148">
        <v>0</v>
      </c>
      <c r="P149" s="148">
        <v>0</v>
      </c>
      <c r="Q149" s="148">
        <v>0</v>
      </c>
      <c r="R149" s="148">
        <v>0</v>
      </c>
      <c r="S149" s="148">
        <v>8</v>
      </c>
      <c r="T149" s="148">
        <v>1</v>
      </c>
      <c r="U149" s="148">
        <v>1</v>
      </c>
      <c r="V149" s="148">
        <v>0</v>
      </c>
      <c r="W149" s="148">
        <v>1</v>
      </c>
      <c r="X149" s="148">
        <v>0</v>
      </c>
      <c r="Y149" s="148">
        <v>1</v>
      </c>
      <c r="Z149" s="148">
        <v>0</v>
      </c>
      <c r="AA149" s="148">
        <v>0</v>
      </c>
      <c r="AB149" s="148">
        <v>0</v>
      </c>
      <c r="AC149" s="148">
        <v>2</v>
      </c>
      <c r="AD149" s="148">
        <v>0</v>
      </c>
      <c r="AE149" s="148">
        <v>0</v>
      </c>
      <c r="AF149" s="148">
        <v>0</v>
      </c>
      <c r="AG149" s="148">
        <v>4</v>
      </c>
      <c r="AH149" s="148">
        <v>0</v>
      </c>
      <c r="AI149" s="148">
        <v>0</v>
      </c>
      <c r="AJ149" s="148">
        <v>0</v>
      </c>
      <c r="AK149" s="148">
        <v>0</v>
      </c>
      <c r="AL149" s="148">
        <v>0</v>
      </c>
      <c r="AM149" s="148">
        <v>2</v>
      </c>
      <c r="AN149" s="148">
        <v>0</v>
      </c>
      <c r="AO149" s="148">
        <v>0</v>
      </c>
      <c r="AP149" s="148">
        <v>0</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1</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1</v>
      </c>
      <c r="T151" s="148">
        <v>0</v>
      </c>
      <c r="U151" s="148">
        <v>0</v>
      </c>
      <c r="V151" s="148">
        <v>0</v>
      </c>
      <c r="W151" s="148">
        <v>0</v>
      </c>
      <c r="X151" s="148">
        <v>0</v>
      </c>
      <c r="Y151" s="148">
        <v>0</v>
      </c>
      <c r="Z151" s="148">
        <v>0</v>
      </c>
      <c r="AA151" s="148">
        <v>0</v>
      </c>
      <c r="AB151" s="148">
        <v>0</v>
      </c>
      <c r="AC151" s="148">
        <v>0</v>
      </c>
      <c r="AD151" s="148">
        <v>0</v>
      </c>
      <c r="AE151" s="148">
        <v>0</v>
      </c>
      <c r="AF151" s="148">
        <v>0</v>
      </c>
      <c r="AG151" s="148">
        <v>0</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2</v>
      </c>
      <c r="C154" s="148">
        <v>0</v>
      </c>
      <c r="D154" s="148">
        <v>0</v>
      </c>
      <c r="E154" s="148">
        <v>0</v>
      </c>
      <c r="F154" s="148">
        <v>0</v>
      </c>
      <c r="G154" s="148">
        <v>0</v>
      </c>
      <c r="H154" s="148">
        <v>0</v>
      </c>
      <c r="I154" s="148">
        <v>0</v>
      </c>
      <c r="J154" s="148">
        <v>0</v>
      </c>
      <c r="K154" s="148">
        <v>0</v>
      </c>
      <c r="L154" s="148">
        <v>0</v>
      </c>
      <c r="M154" s="148">
        <v>0</v>
      </c>
      <c r="N154" s="148">
        <v>0</v>
      </c>
      <c r="O154" s="148">
        <v>0</v>
      </c>
      <c r="P154" s="148">
        <v>0</v>
      </c>
      <c r="Q154" s="148">
        <v>0</v>
      </c>
      <c r="R154" s="148">
        <v>0</v>
      </c>
      <c r="S154" s="148">
        <v>2</v>
      </c>
      <c r="T154" s="148">
        <v>0</v>
      </c>
      <c r="U154" s="148">
        <v>0</v>
      </c>
      <c r="V154" s="148">
        <v>0</v>
      </c>
      <c r="W154" s="148">
        <v>0</v>
      </c>
      <c r="X154" s="148">
        <v>0</v>
      </c>
      <c r="Y154" s="148">
        <v>0</v>
      </c>
      <c r="Z154" s="148">
        <v>0</v>
      </c>
      <c r="AA154" s="148">
        <v>0</v>
      </c>
      <c r="AB154" s="148">
        <v>0</v>
      </c>
      <c r="AC154" s="148">
        <v>0</v>
      </c>
      <c r="AD154" s="148">
        <v>0</v>
      </c>
      <c r="AE154" s="148">
        <v>0</v>
      </c>
      <c r="AF154" s="148">
        <v>0</v>
      </c>
      <c r="AG154" s="148">
        <v>0</v>
      </c>
      <c r="AH154" s="148">
        <v>0</v>
      </c>
      <c r="AI154" s="148">
        <v>0</v>
      </c>
      <c r="AJ154" s="148">
        <v>0</v>
      </c>
      <c r="AK154" s="148">
        <v>0</v>
      </c>
      <c r="AL154" s="148">
        <v>0</v>
      </c>
      <c r="AM154" s="148">
        <v>0</v>
      </c>
      <c r="AN154" s="148">
        <v>0</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13</v>
      </c>
      <c r="C157" s="148">
        <v>0</v>
      </c>
      <c r="D157" s="148">
        <v>0</v>
      </c>
      <c r="E157" s="148">
        <v>1</v>
      </c>
      <c r="F157" s="148">
        <v>0</v>
      </c>
      <c r="G157" s="148">
        <v>0</v>
      </c>
      <c r="H157" s="148">
        <v>0</v>
      </c>
      <c r="I157" s="148">
        <v>0</v>
      </c>
      <c r="J157" s="148">
        <v>0</v>
      </c>
      <c r="K157" s="148">
        <v>0</v>
      </c>
      <c r="L157" s="148">
        <v>0</v>
      </c>
      <c r="M157" s="148">
        <v>0</v>
      </c>
      <c r="N157" s="148">
        <v>0</v>
      </c>
      <c r="O157" s="148">
        <v>0</v>
      </c>
      <c r="P157" s="148">
        <v>0</v>
      </c>
      <c r="Q157" s="148">
        <v>0</v>
      </c>
      <c r="R157" s="148">
        <v>0</v>
      </c>
      <c r="S157" s="148">
        <v>7</v>
      </c>
      <c r="T157" s="148">
        <v>0</v>
      </c>
      <c r="U157" s="148">
        <v>0</v>
      </c>
      <c r="V157" s="148">
        <v>0</v>
      </c>
      <c r="W157" s="148">
        <v>0</v>
      </c>
      <c r="X157" s="148">
        <v>0</v>
      </c>
      <c r="Y157" s="148">
        <v>0</v>
      </c>
      <c r="Z157" s="148">
        <v>0</v>
      </c>
      <c r="AA157" s="148">
        <v>0</v>
      </c>
      <c r="AB157" s="148">
        <v>0</v>
      </c>
      <c r="AC157" s="148">
        <v>1</v>
      </c>
      <c r="AD157" s="148">
        <v>0</v>
      </c>
      <c r="AE157" s="148">
        <v>0</v>
      </c>
      <c r="AF157" s="148">
        <v>0</v>
      </c>
      <c r="AG157" s="148">
        <v>4</v>
      </c>
      <c r="AH157" s="148">
        <v>0</v>
      </c>
      <c r="AI157" s="148">
        <v>0</v>
      </c>
      <c r="AJ157" s="148">
        <v>0</v>
      </c>
      <c r="AK157" s="148">
        <v>0</v>
      </c>
      <c r="AL157" s="148">
        <v>0</v>
      </c>
      <c r="AM157" s="148">
        <v>0</v>
      </c>
      <c r="AN157" s="148">
        <v>0</v>
      </c>
      <c r="AO157" s="148">
        <v>0</v>
      </c>
      <c r="AP157" s="148">
        <v>0</v>
      </c>
    </row>
    <row r="158" spans="1:42" ht="15.6" x14ac:dyDescent="0.3">
      <c r="A158" s="173" t="s">
        <v>716</v>
      </c>
      <c r="B158" s="172">
        <v>0</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0</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79</v>
      </c>
      <c r="C161" s="148">
        <v>0</v>
      </c>
      <c r="D161" s="148">
        <v>0</v>
      </c>
      <c r="E161" s="148">
        <v>1</v>
      </c>
      <c r="F161" s="148">
        <v>0</v>
      </c>
      <c r="G161" s="148">
        <v>0</v>
      </c>
      <c r="H161" s="148">
        <v>2</v>
      </c>
      <c r="I161" s="148">
        <v>0</v>
      </c>
      <c r="J161" s="148">
        <v>0</v>
      </c>
      <c r="K161" s="148">
        <v>0</v>
      </c>
      <c r="L161" s="148">
        <v>0</v>
      </c>
      <c r="M161" s="148">
        <v>0</v>
      </c>
      <c r="N161" s="148">
        <v>0</v>
      </c>
      <c r="O161" s="148">
        <v>0</v>
      </c>
      <c r="P161" s="148">
        <v>0</v>
      </c>
      <c r="Q161" s="148">
        <v>0</v>
      </c>
      <c r="R161" s="148">
        <v>0</v>
      </c>
      <c r="S161" s="148">
        <v>63</v>
      </c>
      <c r="T161" s="148">
        <v>0</v>
      </c>
      <c r="U161" s="148">
        <v>0</v>
      </c>
      <c r="V161" s="148">
        <v>0</v>
      </c>
      <c r="W161" s="148">
        <v>0</v>
      </c>
      <c r="X161" s="148">
        <v>0</v>
      </c>
      <c r="Y161" s="148">
        <v>0</v>
      </c>
      <c r="Z161" s="148">
        <v>0</v>
      </c>
      <c r="AA161" s="148">
        <v>0</v>
      </c>
      <c r="AB161" s="148">
        <v>0</v>
      </c>
      <c r="AC161" s="148">
        <v>4</v>
      </c>
      <c r="AD161" s="148">
        <v>0</v>
      </c>
      <c r="AE161" s="148">
        <v>0</v>
      </c>
      <c r="AF161" s="148">
        <v>0</v>
      </c>
      <c r="AG161" s="148">
        <v>5</v>
      </c>
      <c r="AH161" s="148">
        <v>0</v>
      </c>
      <c r="AI161" s="148">
        <v>0</v>
      </c>
      <c r="AJ161" s="148">
        <v>1</v>
      </c>
      <c r="AK161" s="148">
        <v>0</v>
      </c>
      <c r="AL161" s="148">
        <v>0</v>
      </c>
      <c r="AM161" s="148">
        <v>0</v>
      </c>
      <c r="AN161" s="148">
        <v>1</v>
      </c>
      <c r="AO161" s="148">
        <v>0</v>
      </c>
      <c r="AP161" s="148">
        <v>2</v>
      </c>
    </row>
    <row r="162" spans="1:42" ht="15.6" x14ac:dyDescent="0.3">
      <c r="A162" s="173" t="s">
        <v>586</v>
      </c>
      <c r="B162" s="172">
        <v>9</v>
      </c>
      <c r="C162" s="148">
        <v>0</v>
      </c>
      <c r="D162" s="148">
        <v>0</v>
      </c>
      <c r="E162" s="148">
        <v>0</v>
      </c>
      <c r="F162" s="148">
        <v>0</v>
      </c>
      <c r="G162" s="148">
        <v>0</v>
      </c>
      <c r="H162" s="148">
        <v>1</v>
      </c>
      <c r="I162" s="148">
        <v>0</v>
      </c>
      <c r="J162" s="148">
        <v>0</v>
      </c>
      <c r="K162" s="148">
        <v>0</v>
      </c>
      <c r="L162" s="148">
        <v>0</v>
      </c>
      <c r="M162" s="148">
        <v>0</v>
      </c>
      <c r="N162" s="148">
        <v>0</v>
      </c>
      <c r="O162" s="148">
        <v>0</v>
      </c>
      <c r="P162" s="148">
        <v>0</v>
      </c>
      <c r="Q162" s="148">
        <v>0</v>
      </c>
      <c r="R162" s="148">
        <v>0</v>
      </c>
      <c r="S162" s="148">
        <v>2</v>
      </c>
      <c r="T162" s="148">
        <v>0</v>
      </c>
      <c r="U162" s="148">
        <v>0</v>
      </c>
      <c r="V162" s="148">
        <v>0</v>
      </c>
      <c r="W162" s="148">
        <v>0</v>
      </c>
      <c r="X162" s="148">
        <v>0</v>
      </c>
      <c r="Y162" s="148">
        <v>0</v>
      </c>
      <c r="Z162" s="148">
        <v>0</v>
      </c>
      <c r="AA162" s="148">
        <v>0</v>
      </c>
      <c r="AB162" s="148">
        <v>0</v>
      </c>
      <c r="AC162" s="148">
        <v>1</v>
      </c>
      <c r="AD162" s="148">
        <v>0</v>
      </c>
      <c r="AE162" s="148">
        <v>0</v>
      </c>
      <c r="AF162" s="148">
        <v>0</v>
      </c>
      <c r="AG162" s="148">
        <v>4</v>
      </c>
      <c r="AH162" s="148">
        <v>1</v>
      </c>
      <c r="AI162" s="148">
        <v>0</v>
      </c>
      <c r="AJ162" s="148">
        <v>0</v>
      </c>
      <c r="AK162" s="148">
        <v>0</v>
      </c>
      <c r="AL162" s="148">
        <v>0</v>
      </c>
      <c r="AM162" s="148">
        <v>0</v>
      </c>
      <c r="AN162" s="148">
        <v>0</v>
      </c>
      <c r="AO162" s="148">
        <v>0</v>
      </c>
      <c r="AP162" s="148">
        <v>0</v>
      </c>
    </row>
    <row r="163" spans="1:42" ht="15.6" x14ac:dyDescent="0.3">
      <c r="A163" s="173" t="s">
        <v>498</v>
      </c>
      <c r="B163" s="172">
        <v>1</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1</v>
      </c>
      <c r="T163" s="148">
        <v>0</v>
      </c>
      <c r="U163" s="148">
        <v>0</v>
      </c>
      <c r="V163" s="148">
        <v>0</v>
      </c>
      <c r="W163" s="148">
        <v>0</v>
      </c>
      <c r="X163" s="148">
        <v>0</v>
      </c>
      <c r="Y163" s="148">
        <v>0</v>
      </c>
      <c r="Z163" s="148">
        <v>0</v>
      </c>
      <c r="AA163" s="148">
        <v>0</v>
      </c>
      <c r="AB163" s="148">
        <v>0</v>
      </c>
      <c r="AC163" s="148">
        <v>0</v>
      </c>
      <c r="AD163" s="148">
        <v>0</v>
      </c>
      <c r="AE163" s="148">
        <v>0</v>
      </c>
      <c r="AF163" s="148">
        <v>0</v>
      </c>
      <c r="AG163" s="148">
        <v>0</v>
      </c>
      <c r="AH163" s="148">
        <v>0</v>
      </c>
      <c r="AI163" s="148">
        <v>0</v>
      </c>
      <c r="AJ163" s="148">
        <v>0</v>
      </c>
      <c r="AK163" s="148">
        <v>0</v>
      </c>
      <c r="AL163" s="148">
        <v>0</v>
      </c>
      <c r="AM163" s="148">
        <v>0</v>
      </c>
      <c r="AN163" s="148">
        <v>0</v>
      </c>
      <c r="AO163" s="148">
        <v>0</v>
      </c>
      <c r="AP163" s="148">
        <v>0</v>
      </c>
    </row>
    <row r="164" spans="1:42" ht="15.6" x14ac:dyDescent="0.3">
      <c r="A164" s="173" t="s">
        <v>585</v>
      </c>
      <c r="B164" s="172">
        <v>0</v>
      </c>
      <c r="C164" s="148">
        <v>0</v>
      </c>
      <c r="D164" s="148">
        <v>0</v>
      </c>
      <c r="E164" s="148">
        <v>0</v>
      </c>
      <c r="F164" s="148">
        <v>0</v>
      </c>
      <c r="G164" s="148">
        <v>0</v>
      </c>
      <c r="H164" s="148">
        <v>0</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6</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5</v>
      </c>
      <c r="T165" s="148">
        <v>1</v>
      </c>
      <c r="U165" s="148">
        <v>0</v>
      </c>
      <c r="V165" s="148">
        <v>0</v>
      </c>
      <c r="W165" s="148">
        <v>0</v>
      </c>
      <c r="X165" s="148">
        <v>0</v>
      </c>
      <c r="Y165" s="148">
        <v>0</v>
      </c>
      <c r="Z165" s="148">
        <v>0</v>
      </c>
      <c r="AA165" s="148">
        <v>0</v>
      </c>
      <c r="AB165" s="148">
        <v>0</v>
      </c>
      <c r="AC165" s="148">
        <v>0</v>
      </c>
      <c r="AD165" s="148">
        <v>0</v>
      </c>
      <c r="AE165" s="148">
        <v>0</v>
      </c>
      <c r="AF165" s="148">
        <v>0</v>
      </c>
      <c r="AG165" s="148">
        <v>0</v>
      </c>
      <c r="AH165" s="148">
        <v>0</v>
      </c>
      <c r="AI165" s="148">
        <v>0</v>
      </c>
      <c r="AJ165" s="148">
        <v>0</v>
      </c>
      <c r="AK165" s="148">
        <v>0</v>
      </c>
      <c r="AL165" s="148">
        <v>0</v>
      </c>
      <c r="AM165" s="148">
        <v>0</v>
      </c>
      <c r="AN165" s="148">
        <v>0</v>
      </c>
      <c r="AO165" s="148">
        <v>0</v>
      </c>
      <c r="AP165" s="148">
        <v>0</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4</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3</v>
      </c>
      <c r="T167" s="148">
        <v>0</v>
      </c>
      <c r="U167" s="148">
        <v>0</v>
      </c>
      <c r="V167" s="148">
        <v>0</v>
      </c>
      <c r="W167" s="148">
        <v>0</v>
      </c>
      <c r="X167" s="148">
        <v>0</v>
      </c>
      <c r="Y167" s="148">
        <v>0</v>
      </c>
      <c r="Z167" s="148">
        <v>0</v>
      </c>
      <c r="AA167" s="148">
        <v>0</v>
      </c>
      <c r="AB167" s="148">
        <v>0</v>
      </c>
      <c r="AC167" s="148">
        <v>0</v>
      </c>
      <c r="AD167" s="148">
        <v>0</v>
      </c>
      <c r="AE167" s="148">
        <v>0</v>
      </c>
      <c r="AF167" s="148">
        <v>0</v>
      </c>
      <c r="AG167" s="148">
        <v>0</v>
      </c>
      <c r="AH167" s="148">
        <v>0</v>
      </c>
      <c r="AI167" s="148">
        <v>0</v>
      </c>
      <c r="AJ167" s="148">
        <v>0</v>
      </c>
      <c r="AK167" s="148">
        <v>0</v>
      </c>
      <c r="AL167" s="148">
        <v>0</v>
      </c>
      <c r="AM167" s="148">
        <v>0</v>
      </c>
      <c r="AN167" s="148">
        <v>0</v>
      </c>
      <c r="AO167" s="148">
        <v>0</v>
      </c>
      <c r="AP167" s="148">
        <v>1</v>
      </c>
    </row>
    <row r="168" spans="1:42" ht="15.6" x14ac:dyDescent="0.3">
      <c r="A168" s="173" t="s">
        <v>512</v>
      </c>
      <c r="B168" s="172">
        <v>8</v>
      </c>
      <c r="C168" s="148">
        <v>0</v>
      </c>
      <c r="D168" s="148">
        <v>0</v>
      </c>
      <c r="E168" s="148">
        <v>1</v>
      </c>
      <c r="F168" s="148">
        <v>0</v>
      </c>
      <c r="G168" s="148">
        <v>0</v>
      </c>
      <c r="H168" s="148">
        <v>0</v>
      </c>
      <c r="I168" s="148">
        <v>0</v>
      </c>
      <c r="J168" s="148">
        <v>0</v>
      </c>
      <c r="K168" s="148">
        <v>0</v>
      </c>
      <c r="L168" s="148">
        <v>0</v>
      </c>
      <c r="M168" s="148">
        <v>0</v>
      </c>
      <c r="N168" s="148">
        <v>0</v>
      </c>
      <c r="O168" s="148">
        <v>0</v>
      </c>
      <c r="P168" s="148">
        <v>0</v>
      </c>
      <c r="Q168" s="148">
        <v>0</v>
      </c>
      <c r="R168" s="148">
        <v>0</v>
      </c>
      <c r="S168" s="148">
        <v>7</v>
      </c>
      <c r="T168" s="148">
        <v>0</v>
      </c>
      <c r="U168" s="148">
        <v>0</v>
      </c>
      <c r="V168" s="148">
        <v>0</v>
      </c>
      <c r="W168" s="148">
        <v>0</v>
      </c>
      <c r="X168" s="148">
        <v>0</v>
      </c>
      <c r="Y168" s="148">
        <v>0</v>
      </c>
      <c r="Z168" s="148">
        <v>0</v>
      </c>
      <c r="AA168" s="148">
        <v>0</v>
      </c>
      <c r="AB168" s="148">
        <v>0</v>
      </c>
      <c r="AC168" s="148">
        <v>0</v>
      </c>
      <c r="AD168" s="148">
        <v>0</v>
      </c>
      <c r="AE168" s="148">
        <v>0</v>
      </c>
      <c r="AF168" s="148">
        <v>0</v>
      </c>
      <c r="AG168" s="148">
        <v>0</v>
      </c>
      <c r="AH168" s="148">
        <v>0</v>
      </c>
      <c r="AI168" s="148">
        <v>0</v>
      </c>
      <c r="AJ168" s="148">
        <v>0</v>
      </c>
      <c r="AK168" s="148">
        <v>0</v>
      </c>
      <c r="AL168" s="148">
        <v>0</v>
      </c>
      <c r="AM168" s="148">
        <v>0</v>
      </c>
      <c r="AN168" s="148">
        <v>0</v>
      </c>
      <c r="AO168" s="148">
        <v>0</v>
      </c>
      <c r="AP168" s="148">
        <v>0</v>
      </c>
    </row>
    <row r="169" spans="1:42" ht="15.6" x14ac:dyDescent="0.3">
      <c r="A169" s="173" t="s">
        <v>619</v>
      </c>
      <c r="B169" s="172">
        <v>12</v>
      </c>
      <c r="C169" s="148">
        <v>0</v>
      </c>
      <c r="D169" s="148">
        <v>0</v>
      </c>
      <c r="E169" s="148">
        <v>0</v>
      </c>
      <c r="F169" s="148">
        <v>0</v>
      </c>
      <c r="G169" s="148">
        <v>0</v>
      </c>
      <c r="H169" s="148">
        <v>0</v>
      </c>
      <c r="I169" s="148">
        <v>0</v>
      </c>
      <c r="J169" s="148">
        <v>0</v>
      </c>
      <c r="K169" s="148">
        <v>0</v>
      </c>
      <c r="L169" s="148">
        <v>0</v>
      </c>
      <c r="M169" s="148">
        <v>0</v>
      </c>
      <c r="N169" s="148">
        <v>0</v>
      </c>
      <c r="O169" s="148">
        <v>0</v>
      </c>
      <c r="P169" s="148">
        <v>0</v>
      </c>
      <c r="Q169" s="148">
        <v>0</v>
      </c>
      <c r="R169" s="148">
        <v>0</v>
      </c>
      <c r="S169" s="148">
        <v>5</v>
      </c>
      <c r="T169" s="148">
        <v>1</v>
      </c>
      <c r="U169" s="148">
        <v>0</v>
      </c>
      <c r="V169" s="148">
        <v>0</v>
      </c>
      <c r="W169" s="148">
        <v>0</v>
      </c>
      <c r="X169" s="148">
        <v>0</v>
      </c>
      <c r="Y169" s="148">
        <v>0</v>
      </c>
      <c r="Z169" s="148">
        <v>0</v>
      </c>
      <c r="AA169" s="148">
        <v>0</v>
      </c>
      <c r="AB169" s="148">
        <v>0</v>
      </c>
      <c r="AC169" s="148">
        <v>1</v>
      </c>
      <c r="AD169" s="148">
        <v>0</v>
      </c>
      <c r="AE169" s="148">
        <v>0</v>
      </c>
      <c r="AF169" s="148">
        <v>0</v>
      </c>
      <c r="AG169" s="148">
        <v>1</v>
      </c>
      <c r="AH169" s="148">
        <v>2</v>
      </c>
      <c r="AI169" s="148">
        <v>0</v>
      </c>
      <c r="AJ169" s="148">
        <v>0</v>
      </c>
      <c r="AK169" s="148">
        <v>0</v>
      </c>
      <c r="AL169" s="148">
        <v>0</v>
      </c>
      <c r="AM169" s="148">
        <v>1</v>
      </c>
      <c r="AN169" s="148">
        <v>0</v>
      </c>
      <c r="AO169" s="148">
        <v>0</v>
      </c>
      <c r="AP169" s="148">
        <v>1</v>
      </c>
    </row>
    <row r="170" spans="1:42" ht="15.6" x14ac:dyDescent="0.3">
      <c r="A170" s="173" t="s">
        <v>304</v>
      </c>
      <c r="B170" s="172">
        <v>44</v>
      </c>
      <c r="C170" s="148">
        <v>0</v>
      </c>
      <c r="D170" s="148">
        <v>0</v>
      </c>
      <c r="E170" s="148">
        <v>0</v>
      </c>
      <c r="F170" s="148">
        <v>0</v>
      </c>
      <c r="G170" s="148">
        <v>0</v>
      </c>
      <c r="H170" s="148">
        <v>2</v>
      </c>
      <c r="I170" s="148">
        <v>0</v>
      </c>
      <c r="J170" s="148">
        <v>0</v>
      </c>
      <c r="K170" s="148">
        <v>0</v>
      </c>
      <c r="L170" s="148">
        <v>0</v>
      </c>
      <c r="M170" s="148">
        <v>0</v>
      </c>
      <c r="N170" s="148">
        <v>0</v>
      </c>
      <c r="O170" s="148">
        <v>0</v>
      </c>
      <c r="P170" s="148">
        <v>0</v>
      </c>
      <c r="Q170" s="148">
        <v>2</v>
      </c>
      <c r="R170" s="148">
        <v>0</v>
      </c>
      <c r="S170" s="148">
        <v>26</v>
      </c>
      <c r="T170" s="148">
        <v>1</v>
      </c>
      <c r="U170" s="148">
        <v>0</v>
      </c>
      <c r="V170" s="148">
        <v>0</v>
      </c>
      <c r="W170" s="148">
        <v>0</v>
      </c>
      <c r="X170" s="148">
        <v>0</v>
      </c>
      <c r="Y170" s="148">
        <v>0</v>
      </c>
      <c r="Z170" s="148">
        <v>0</v>
      </c>
      <c r="AA170" s="148">
        <v>0</v>
      </c>
      <c r="AB170" s="148">
        <v>0</v>
      </c>
      <c r="AC170" s="148">
        <v>2</v>
      </c>
      <c r="AD170" s="148">
        <v>0</v>
      </c>
      <c r="AE170" s="148">
        <v>0</v>
      </c>
      <c r="AF170" s="148">
        <v>0</v>
      </c>
      <c r="AG170" s="148">
        <v>8</v>
      </c>
      <c r="AH170" s="148">
        <v>0</v>
      </c>
      <c r="AI170" s="148">
        <v>0</v>
      </c>
      <c r="AJ170" s="148">
        <v>1</v>
      </c>
      <c r="AK170" s="148">
        <v>0</v>
      </c>
      <c r="AL170" s="148">
        <v>0</v>
      </c>
      <c r="AM170" s="148">
        <v>0</v>
      </c>
      <c r="AN170" s="148">
        <v>1</v>
      </c>
      <c r="AO170" s="148">
        <v>0</v>
      </c>
      <c r="AP170" s="148">
        <v>1</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0</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0</v>
      </c>
      <c r="T172" s="148">
        <v>0</v>
      </c>
      <c r="U172" s="148">
        <v>0</v>
      </c>
      <c r="V172" s="148">
        <v>0</v>
      </c>
      <c r="W172" s="148">
        <v>0</v>
      </c>
      <c r="X172" s="148">
        <v>0</v>
      </c>
      <c r="Y172" s="148">
        <v>0</v>
      </c>
      <c r="Z172" s="148">
        <v>0</v>
      </c>
      <c r="AA172" s="148">
        <v>0</v>
      </c>
      <c r="AB172" s="148">
        <v>0</v>
      </c>
      <c r="AC172" s="148">
        <v>0</v>
      </c>
      <c r="AD172" s="148">
        <v>0</v>
      </c>
      <c r="AE172" s="148">
        <v>0</v>
      </c>
      <c r="AF172" s="148">
        <v>0</v>
      </c>
      <c r="AG172" s="148">
        <v>0</v>
      </c>
      <c r="AH172" s="148">
        <v>0</v>
      </c>
      <c r="AI172" s="148">
        <v>0</v>
      </c>
      <c r="AJ172" s="148">
        <v>0</v>
      </c>
      <c r="AK172" s="148">
        <v>0</v>
      </c>
      <c r="AL172" s="148">
        <v>0</v>
      </c>
      <c r="AM172" s="148">
        <v>0</v>
      </c>
      <c r="AN172" s="148">
        <v>0</v>
      </c>
      <c r="AO172" s="148">
        <v>0</v>
      </c>
      <c r="AP172" s="148">
        <v>0</v>
      </c>
    </row>
    <row r="173" spans="1:42" ht="15.6" x14ac:dyDescent="0.3">
      <c r="A173" s="173" t="s">
        <v>719</v>
      </c>
      <c r="B173" s="172">
        <v>8</v>
      </c>
      <c r="C173" s="148">
        <v>0</v>
      </c>
      <c r="D173" s="148">
        <v>0</v>
      </c>
      <c r="E173" s="148">
        <v>0</v>
      </c>
      <c r="F173" s="148">
        <v>0</v>
      </c>
      <c r="G173" s="148">
        <v>0</v>
      </c>
      <c r="H173" s="148">
        <v>0</v>
      </c>
      <c r="I173" s="148">
        <v>0</v>
      </c>
      <c r="J173" s="148">
        <v>0</v>
      </c>
      <c r="K173" s="148">
        <v>0</v>
      </c>
      <c r="L173" s="148">
        <v>0</v>
      </c>
      <c r="M173" s="148">
        <v>0</v>
      </c>
      <c r="N173" s="148">
        <v>0</v>
      </c>
      <c r="O173" s="148">
        <v>0</v>
      </c>
      <c r="P173" s="148">
        <v>0</v>
      </c>
      <c r="Q173" s="148">
        <v>0</v>
      </c>
      <c r="R173" s="148">
        <v>0</v>
      </c>
      <c r="S173" s="148">
        <v>7</v>
      </c>
      <c r="T173" s="148">
        <v>0</v>
      </c>
      <c r="U173" s="148">
        <v>0</v>
      </c>
      <c r="V173" s="148">
        <v>0</v>
      </c>
      <c r="W173" s="148">
        <v>0</v>
      </c>
      <c r="X173" s="148">
        <v>0</v>
      </c>
      <c r="Y173" s="148">
        <v>0</v>
      </c>
      <c r="Z173" s="148">
        <v>0</v>
      </c>
      <c r="AA173" s="148">
        <v>0</v>
      </c>
      <c r="AB173" s="148">
        <v>0</v>
      </c>
      <c r="AC173" s="148">
        <v>0</v>
      </c>
      <c r="AD173" s="148">
        <v>0</v>
      </c>
      <c r="AE173" s="148">
        <v>0</v>
      </c>
      <c r="AF173" s="148">
        <v>0</v>
      </c>
      <c r="AG173" s="148">
        <v>0</v>
      </c>
      <c r="AH173" s="148">
        <v>1</v>
      </c>
      <c r="AI173" s="148">
        <v>0</v>
      </c>
      <c r="AJ173" s="148">
        <v>0</v>
      </c>
      <c r="AK173" s="148">
        <v>0</v>
      </c>
      <c r="AL173" s="148">
        <v>0</v>
      </c>
      <c r="AM173" s="148">
        <v>0</v>
      </c>
      <c r="AN173" s="148">
        <v>0</v>
      </c>
      <c r="AO173" s="148">
        <v>0</v>
      </c>
      <c r="AP173" s="148">
        <v>0</v>
      </c>
    </row>
    <row r="174" spans="1:42" ht="15.6" x14ac:dyDescent="0.3">
      <c r="A174" s="173" t="s">
        <v>553</v>
      </c>
      <c r="B174" s="172">
        <v>17</v>
      </c>
      <c r="C174" s="148">
        <v>0</v>
      </c>
      <c r="D174" s="148">
        <v>0</v>
      </c>
      <c r="E174" s="148">
        <v>0</v>
      </c>
      <c r="F174" s="148">
        <v>0</v>
      </c>
      <c r="G174" s="148">
        <v>0</v>
      </c>
      <c r="H174" s="148">
        <v>0</v>
      </c>
      <c r="I174" s="148">
        <v>0</v>
      </c>
      <c r="J174" s="148">
        <v>0</v>
      </c>
      <c r="K174" s="148">
        <v>0</v>
      </c>
      <c r="L174" s="148">
        <v>0</v>
      </c>
      <c r="M174" s="148">
        <v>0</v>
      </c>
      <c r="N174" s="148">
        <v>0</v>
      </c>
      <c r="O174" s="148">
        <v>0</v>
      </c>
      <c r="P174" s="148">
        <v>0</v>
      </c>
      <c r="Q174" s="148">
        <v>0</v>
      </c>
      <c r="R174" s="148">
        <v>0</v>
      </c>
      <c r="S174" s="148">
        <v>4</v>
      </c>
      <c r="T174" s="148">
        <v>1</v>
      </c>
      <c r="U174" s="148">
        <v>0</v>
      </c>
      <c r="V174" s="148">
        <v>0</v>
      </c>
      <c r="W174" s="148">
        <v>0</v>
      </c>
      <c r="X174" s="148">
        <v>0</v>
      </c>
      <c r="Y174" s="148">
        <v>0</v>
      </c>
      <c r="Z174" s="148">
        <v>0</v>
      </c>
      <c r="AA174" s="148">
        <v>0</v>
      </c>
      <c r="AB174" s="148">
        <v>0</v>
      </c>
      <c r="AC174" s="148">
        <v>7</v>
      </c>
      <c r="AD174" s="148">
        <v>0</v>
      </c>
      <c r="AE174" s="148">
        <v>0</v>
      </c>
      <c r="AF174" s="148">
        <v>0</v>
      </c>
      <c r="AG174" s="148">
        <v>1</v>
      </c>
      <c r="AH174" s="148">
        <v>2</v>
      </c>
      <c r="AI174" s="148">
        <v>0</v>
      </c>
      <c r="AJ174" s="148">
        <v>0</v>
      </c>
      <c r="AK174" s="148">
        <v>0</v>
      </c>
      <c r="AL174" s="148">
        <v>0</v>
      </c>
      <c r="AM174" s="148">
        <v>0</v>
      </c>
      <c r="AN174" s="148">
        <v>1</v>
      </c>
      <c r="AO174" s="148">
        <v>0</v>
      </c>
      <c r="AP174" s="148">
        <v>1</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1</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1</v>
      </c>
      <c r="AH176" s="148">
        <v>0</v>
      </c>
      <c r="AI176" s="148">
        <v>0</v>
      </c>
      <c r="AJ176" s="148">
        <v>0</v>
      </c>
      <c r="AK176" s="148">
        <v>0</v>
      </c>
      <c r="AL176" s="148">
        <v>0</v>
      </c>
      <c r="AM176" s="148">
        <v>0</v>
      </c>
      <c r="AN176" s="148">
        <v>0</v>
      </c>
      <c r="AO176" s="148">
        <v>0</v>
      </c>
      <c r="AP176" s="148">
        <v>0</v>
      </c>
    </row>
    <row r="177" spans="1:42" ht="15.6" x14ac:dyDescent="0.3">
      <c r="A177" s="173" t="s">
        <v>721</v>
      </c>
      <c r="B177" s="172">
        <v>79</v>
      </c>
      <c r="C177" s="148">
        <v>0</v>
      </c>
      <c r="D177" s="148">
        <v>0</v>
      </c>
      <c r="E177" s="148">
        <v>0</v>
      </c>
      <c r="F177" s="148">
        <v>0</v>
      </c>
      <c r="G177" s="148">
        <v>0</v>
      </c>
      <c r="H177" s="148">
        <v>1</v>
      </c>
      <c r="I177" s="148">
        <v>0</v>
      </c>
      <c r="J177" s="148">
        <v>0</v>
      </c>
      <c r="K177" s="148">
        <v>0</v>
      </c>
      <c r="L177" s="148">
        <v>0</v>
      </c>
      <c r="M177" s="148">
        <v>0</v>
      </c>
      <c r="N177" s="148">
        <v>0</v>
      </c>
      <c r="O177" s="148">
        <v>0</v>
      </c>
      <c r="P177" s="148">
        <v>0</v>
      </c>
      <c r="Q177" s="148">
        <v>0</v>
      </c>
      <c r="R177" s="148">
        <v>0</v>
      </c>
      <c r="S177" s="148">
        <v>73</v>
      </c>
      <c r="T177" s="148">
        <v>0</v>
      </c>
      <c r="U177" s="148">
        <v>0</v>
      </c>
      <c r="V177" s="148">
        <v>0</v>
      </c>
      <c r="W177" s="148">
        <v>0</v>
      </c>
      <c r="X177" s="148">
        <v>0</v>
      </c>
      <c r="Y177" s="148">
        <v>0</v>
      </c>
      <c r="Z177" s="148">
        <v>0</v>
      </c>
      <c r="AA177" s="148">
        <v>0</v>
      </c>
      <c r="AB177" s="148">
        <v>0</v>
      </c>
      <c r="AC177" s="148">
        <v>0</v>
      </c>
      <c r="AD177" s="148">
        <v>0</v>
      </c>
      <c r="AE177" s="148">
        <v>0</v>
      </c>
      <c r="AF177" s="148">
        <v>0</v>
      </c>
      <c r="AG177" s="148">
        <v>4</v>
      </c>
      <c r="AH177" s="148">
        <v>1</v>
      </c>
      <c r="AI177" s="148">
        <v>0</v>
      </c>
      <c r="AJ177" s="148">
        <v>0</v>
      </c>
      <c r="AK177" s="148">
        <v>0</v>
      </c>
      <c r="AL177" s="148">
        <v>0</v>
      </c>
      <c r="AM177" s="148">
        <v>0</v>
      </c>
      <c r="AN177" s="148">
        <v>0</v>
      </c>
      <c r="AO177" s="148">
        <v>0</v>
      </c>
      <c r="AP177" s="148">
        <v>0</v>
      </c>
    </row>
    <row r="178" spans="1:42" ht="15.6" x14ac:dyDescent="0.3">
      <c r="A178" s="173" t="s">
        <v>587</v>
      </c>
      <c r="B178" s="172">
        <v>0</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0</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1</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1</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0</v>
      </c>
      <c r="AI179" s="148">
        <v>0</v>
      </c>
      <c r="AJ179" s="148">
        <v>0</v>
      </c>
      <c r="AK179" s="148">
        <v>0</v>
      </c>
      <c r="AL179" s="148">
        <v>0</v>
      </c>
      <c r="AM179" s="148">
        <v>0</v>
      </c>
      <c r="AN179" s="148">
        <v>0</v>
      </c>
      <c r="AO179" s="148">
        <v>0</v>
      </c>
      <c r="AP179" s="148">
        <v>0</v>
      </c>
    </row>
    <row r="180" spans="1:42" ht="15.6" x14ac:dyDescent="0.3">
      <c r="A180" s="173" t="s">
        <v>588</v>
      </c>
      <c r="B180" s="172">
        <v>0</v>
      </c>
      <c r="C180" s="148">
        <v>0</v>
      </c>
      <c r="D180" s="148">
        <v>0</v>
      </c>
      <c r="E180" s="148">
        <v>0</v>
      </c>
      <c r="F180" s="148">
        <v>0</v>
      </c>
      <c r="G180" s="148">
        <v>0</v>
      </c>
      <c r="H180" s="148">
        <v>0</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1</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1</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5</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3</v>
      </c>
      <c r="T185" s="148">
        <v>0</v>
      </c>
      <c r="U185" s="148">
        <v>0</v>
      </c>
      <c r="V185" s="148">
        <v>0</v>
      </c>
      <c r="W185" s="148">
        <v>0</v>
      </c>
      <c r="X185" s="148">
        <v>0</v>
      </c>
      <c r="Y185" s="148">
        <v>0</v>
      </c>
      <c r="Z185" s="148">
        <v>0</v>
      </c>
      <c r="AA185" s="148">
        <v>0</v>
      </c>
      <c r="AB185" s="148">
        <v>0</v>
      </c>
      <c r="AC185" s="148">
        <v>2</v>
      </c>
      <c r="AD185" s="148">
        <v>0</v>
      </c>
      <c r="AE185" s="148">
        <v>0</v>
      </c>
      <c r="AF185" s="148">
        <v>0</v>
      </c>
      <c r="AG185" s="148">
        <v>0</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1</v>
      </c>
      <c r="C188" s="148">
        <v>0</v>
      </c>
      <c r="D188" s="148">
        <v>0</v>
      </c>
      <c r="E188" s="148">
        <v>0</v>
      </c>
      <c r="F188" s="148">
        <v>0</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1</v>
      </c>
      <c r="AH188" s="148">
        <v>0</v>
      </c>
      <c r="AI188" s="148">
        <v>0</v>
      </c>
      <c r="AJ188" s="148">
        <v>0</v>
      </c>
      <c r="AK188" s="148">
        <v>0</v>
      </c>
      <c r="AL188" s="148">
        <v>0</v>
      </c>
      <c r="AM188" s="148">
        <v>0</v>
      </c>
      <c r="AN188" s="148">
        <v>0</v>
      </c>
      <c r="AO188" s="148">
        <v>0</v>
      </c>
      <c r="AP188" s="148">
        <v>0</v>
      </c>
    </row>
    <row r="189" spans="1:42" ht="15.6" x14ac:dyDescent="0.3">
      <c r="A189" s="173" t="s">
        <v>728</v>
      </c>
      <c r="B189" s="172">
        <v>0</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6</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2</v>
      </c>
      <c r="T190" s="148">
        <v>0</v>
      </c>
      <c r="U190" s="148">
        <v>0</v>
      </c>
      <c r="V190" s="148">
        <v>0</v>
      </c>
      <c r="W190" s="148">
        <v>0</v>
      </c>
      <c r="X190" s="148">
        <v>0</v>
      </c>
      <c r="Y190" s="148">
        <v>0</v>
      </c>
      <c r="Z190" s="148">
        <v>0</v>
      </c>
      <c r="AA190" s="148">
        <v>0</v>
      </c>
      <c r="AB190" s="148">
        <v>0</v>
      </c>
      <c r="AC190" s="148">
        <v>0</v>
      </c>
      <c r="AD190" s="148">
        <v>0</v>
      </c>
      <c r="AE190" s="148">
        <v>0</v>
      </c>
      <c r="AF190" s="148">
        <v>0</v>
      </c>
      <c r="AG190" s="148">
        <v>4</v>
      </c>
      <c r="AH190" s="148">
        <v>0</v>
      </c>
      <c r="AI190" s="148">
        <v>0</v>
      </c>
      <c r="AJ190" s="148">
        <v>0</v>
      </c>
      <c r="AK190" s="148">
        <v>0</v>
      </c>
      <c r="AL190" s="148">
        <v>0</v>
      </c>
      <c r="AM190" s="148">
        <v>0</v>
      </c>
      <c r="AN190" s="148">
        <v>0</v>
      </c>
      <c r="AO190" s="148">
        <v>0</v>
      </c>
      <c r="AP190" s="148">
        <v>0</v>
      </c>
    </row>
    <row r="191" spans="1:42" ht="15.6" x14ac:dyDescent="0.3">
      <c r="A191" s="173" t="s">
        <v>518</v>
      </c>
      <c r="B191" s="172">
        <v>0</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0</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0</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0</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row>
    <row r="195" spans="1:42" ht="15.6" x14ac:dyDescent="0.3">
      <c r="A195" s="173" t="s">
        <v>731</v>
      </c>
      <c r="B195" s="172">
        <v>9</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0</v>
      </c>
      <c r="T195" s="148">
        <v>0</v>
      </c>
      <c r="U195" s="148">
        <v>0</v>
      </c>
      <c r="V195" s="148">
        <v>0</v>
      </c>
      <c r="W195" s="148">
        <v>0</v>
      </c>
      <c r="X195" s="148">
        <v>0</v>
      </c>
      <c r="Y195" s="148">
        <v>0</v>
      </c>
      <c r="Z195" s="148">
        <v>0</v>
      </c>
      <c r="AA195" s="148">
        <v>0</v>
      </c>
      <c r="AB195" s="148">
        <v>0</v>
      </c>
      <c r="AC195" s="148">
        <v>2</v>
      </c>
      <c r="AD195" s="148">
        <v>0</v>
      </c>
      <c r="AE195" s="148">
        <v>0</v>
      </c>
      <c r="AF195" s="148">
        <v>0</v>
      </c>
      <c r="AG195" s="148">
        <v>5</v>
      </c>
      <c r="AH195" s="148">
        <v>2</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1</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1</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224</v>
      </c>
      <c r="C200" s="148">
        <v>2</v>
      </c>
      <c r="D200" s="148">
        <v>0</v>
      </c>
      <c r="E200" s="148">
        <v>3</v>
      </c>
      <c r="F200" s="148">
        <v>9</v>
      </c>
      <c r="G200" s="148">
        <v>1</v>
      </c>
      <c r="H200" s="148">
        <v>12</v>
      </c>
      <c r="I200" s="148">
        <v>0</v>
      </c>
      <c r="J200" s="148">
        <v>3</v>
      </c>
      <c r="K200" s="148">
        <v>6</v>
      </c>
      <c r="L200" s="148">
        <v>0</v>
      </c>
      <c r="M200" s="148">
        <v>5</v>
      </c>
      <c r="N200" s="148">
        <v>0</v>
      </c>
      <c r="O200" s="148">
        <v>11</v>
      </c>
      <c r="P200" s="148">
        <v>3</v>
      </c>
      <c r="Q200" s="148">
        <v>2</v>
      </c>
      <c r="R200" s="148">
        <v>1</v>
      </c>
      <c r="S200" s="148">
        <v>72</v>
      </c>
      <c r="T200" s="148">
        <v>1</v>
      </c>
      <c r="U200" s="148">
        <v>1</v>
      </c>
      <c r="V200" s="148">
        <v>0</v>
      </c>
      <c r="W200" s="148">
        <v>2</v>
      </c>
      <c r="X200" s="148">
        <v>0</v>
      </c>
      <c r="Y200" s="148">
        <v>2</v>
      </c>
      <c r="Z200" s="148">
        <v>0</v>
      </c>
      <c r="AA200" s="148">
        <v>0</v>
      </c>
      <c r="AB200" s="148">
        <v>0</v>
      </c>
      <c r="AC200" s="148">
        <v>21</v>
      </c>
      <c r="AD200" s="148">
        <v>1</v>
      </c>
      <c r="AE200" s="148">
        <v>1</v>
      </c>
      <c r="AF200" s="148">
        <v>0</v>
      </c>
      <c r="AG200" s="148">
        <v>29</v>
      </c>
      <c r="AH200" s="148">
        <v>1</v>
      </c>
      <c r="AI200" s="148">
        <v>0</v>
      </c>
      <c r="AJ200" s="148">
        <v>3</v>
      </c>
      <c r="AK200" s="148">
        <v>0</v>
      </c>
      <c r="AL200" s="148">
        <v>3</v>
      </c>
      <c r="AM200" s="148">
        <v>4</v>
      </c>
      <c r="AN200" s="148">
        <v>0</v>
      </c>
      <c r="AO200" s="148">
        <v>20</v>
      </c>
      <c r="AP200" s="148">
        <v>5</v>
      </c>
    </row>
    <row r="201" spans="1:42" ht="15.6" x14ac:dyDescent="0.3">
      <c r="A201" s="173" t="s">
        <v>735</v>
      </c>
      <c r="B201" s="172">
        <v>0</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5</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2</v>
      </c>
      <c r="T202" s="148">
        <v>0</v>
      </c>
      <c r="U202" s="148">
        <v>0</v>
      </c>
      <c r="V202" s="148">
        <v>0</v>
      </c>
      <c r="W202" s="148">
        <v>0</v>
      </c>
      <c r="X202" s="148">
        <v>0</v>
      </c>
      <c r="Y202" s="148">
        <v>0</v>
      </c>
      <c r="Z202" s="148">
        <v>0</v>
      </c>
      <c r="AA202" s="148">
        <v>0</v>
      </c>
      <c r="AB202" s="148">
        <v>0</v>
      </c>
      <c r="AC202" s="148">
        <v>1</v>
      </c>
      <c r="AD202" s="148">
        <v>0</v>
      </c>
      <c r="AE202" s="148">
        <v>0</v>
      </c>
      <c r="AF202" s="148">
        <v>0</v>
      </c>
      <c r="AG202" s="148">
        <v>2</v>
      </c>
      <c r="AH202" s="148">
        <v>0</v>
      </c>
      <c r="AI202" s="148">
        <v>0</v>
      </c>
      <c r="AJ202" s="148">
        <v>0</v>
      </c>
      <c r="AK202" s="148">
        <v>0</v>
      </c>
      <c r="AL202" s="148">
        <v>0</v>
      </c>
      <c r="AM202" s="148">
        <v>0</v>
      </c>
      <c r="AN202" s="148">
        <v>0</v>
      </c>
      <c r="AO202" s="148">
        <v>0</v>
      </c>
      <c r="AP202" s="148">
        <v>0</v>
      </c>
    </row>
    <row r="203" spans="1:42" ht="15.6" x14ac:dyDescent="0.3">
      <c r="A203" s="173" t="s">
        <v>736</v>
      </c>
      <c r="B203" s="172">
        <v>2</v>
      </c>
      <c r="C203" s="148">
        <v>0</v>
      </c>
      <c r="D203" s="148">
        <v>0</v>
      </c>
      <c r="E203" s="148">
        <v>0</v>
      </c>
      <c r="F203" s="148">
        <v>0</v>
      </c>
      <c r="G203" s="148">
        <v>0</v>
      </c>
      <c r="H203" s="148">
        <v>0</v>
      </c>
      <c r="I203" s="148">
        <v>0</v>
      </c>
      <c r="J203" s="148">
        <v>0</v>
      </c>
      <c r="K203" s="148">
        <v>0</v>
      </c>
      <c r="L203" s="148">
        <v>0</v>
      </c>
      <c r="M203" s="148">
        <v>0</v>
      </c>
      <c r="N203" s="148">
        <v>0</v>
      </c>
      <c r="O203" s="148">
        <v>2</v>
      </c>
      <c r="P203" s="148">
        <v>0</v>
      </c>
      <c r="Q203" s="148">
        <v>0</v>
      </c>
      <c r="R203" s="148">
        <v>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0</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2</v>
      </c>
      <c r="C205" s="148">
        <v>0</v>
      </c>
      <c r="D205" s="148">
        <v>0</v>
      </c>
      <c r="E205" s="148">
        <v>0</v>
      </c>
      <c r="F205" s="148">
        <v>0</v>
      </c>
      <c r="G205" s="148">
        <v>0</v>
      </c>
      <c r="H205" s="148">
        <v>0</v>
      </c>
      <c r="I205" s="148">
        <v>0</v>
      </c>
      <c r="J205" s="148">
        <v>0</v>
      </c>
      <c r="K205" s="148">
        <v>0</v>
      </c>
      <c r="L205" s="148">
        <v>0</v>
      </c>
      <c r="M205" s="148">
        <v>0</v>
      </c>
      <c r="N205" s="148">
        <v>0</v>
      </c>
      <c r="O205" s="148">
        <v>0</v>
      </c>
      <c r="P205" s="148">
        <v>0</v>
      </c>
      <c r="Q205" s="148">
        <v>0</v>
      </c>
      <c r="R205" s="148">
        <v>0</v>
      </c>
      <c r="S205" s="148">
        <v>1</v>
      </c>
      <c r="T205" s="148">
        <v>0</v>
      </c>
      <c r="U205" s="148">
        <v>0</v>
      </c>
      <c r="V205" s="148">
        <v>0</v>
      </c>
      <c r="W205" s="148">
        <v>0</v>
      </c>
      <c r="X205" s="148">
        <v>0</v>
      </c>
      <c r="Y205" s="148">
        <v>0</v>
      </c>
      <c r="Z205" s="148">
        <v>0</v>
      </c>
      <c r="AA205" s="148">
        <v>0</v>
      </c>
      <c r="AB205" s="148">
        <v>0</v>
      </c>
      <c r="AC205" s="148">
        <v>0</v>
      </c>
      <c r="AD205" s="148">
        <v>0</v>
      </c>
      <c r="AE205" s="148">
        <v>0</v>
      </c>
      <c r="AF205" s="148">
        <v>0</v>
      </c>
      <c r="AG205" s="148">
        <v>0</v>
      </c>
      <c r="AH205" s="148">
        <v>1</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0</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0</v>
      </c>
      <c r="AH207" s="148">
        <v>0</v>
      </c>
      <c r="AI207" s="148">
        <v>0</v>
      </c>
      <c r="AJ207" s="148">
        <v>0</v>
      </c>
      <c r="AK207" s="148">
        <v>0</v>
      </c>
      <c r="AL207" s="148">
        <v>0</v>
      </c>
      <c r="AM207" s="148">
        <v>0</v>
      </c>
      <c r="AN207" s="148">
        <v>0</v>
      </c>
      <c r="AO207" s="148">
        <v>0</v>
      </c>
      <c r="AP207" s="148">
        <v>0</v>
      </c>
    </row>
    <row r="208" spans="1:42" ht="15.6" x14ac:dyDescent="0.3">
      <c r="A208" s="173" t="s">
        <v>741</v>
      </c>
      <c r="B208" s="172">
        <v>0</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0</v>
      </c>
      <c r="T208" s="148">
        <v>0</v>
      </c>
      <c r="U208" s="148">
        <v>0</v>
      </c>
      <c r="V208" s="148">
        <v>0</v>
      </c>
      <c r="W208" s="148">
        <v>0</v>
      </c>
      <c r="X208" s="148">
        <v>0</v>
      </c>
      <c r="Y208" s="148">
        <v>0</v>
      </c>
      <c r="Z208" s="148">
        <v>0</v>
      </c>
      <c r="AA208" s="148">
        <v>0</v>
      </c>
      <c r="AB208" s="148">
        <v>0</v>
      </c>
      <c r="AC208" s="148">
        <v>0</v>
      </c>
      <c r="AD208" s="148">
        <v>0</v>
      </c>
      <c r="AE208" s="148">
        <v>0</v>
      </c>
      <c r="AF208" s="148">
        <v>0</v>
      </c>
      <c r="AG208" s="148">
        <v>0</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1</v>
      </c>
      <c r="C210" s="148">
        <v>0</v>
      </c>
      <c r="D210" s="148">
        <v>0</v>
      </c>
      <c r="E210" s="148">
        <v>0</v>
      </c>
      <c r="F210" s="148">
        <v>0</v>
      </c>
      <c r="G210" s="148">
        <v>0</v>
      </c>
      <c r="H210" s="148">
        <v>0</v>
      </c>
      <c r="I210" s="148">
        <v>0</v>
      </c>
      <c r="J210" s="148">
        <v>0</v>
      </c>
      <c r="K210" s="148">
        <v>0</v>
      </c>
      <c r="L210" s="148">
        <v>0</v>
      </c>
      <c r="M210" s="148">
        <v>0</v>
      </c>
      <c r="N210" s="148">
        <v>0</v>
      </c>
      <c r="O210" s="148">
        <v>0</v>
      </c>
      <c r="P210" s="148">
        <v>0</v>
      </c>
      <c r="Q210" s="148">
        <v>0</v>
      </c>
      <c r="R210" s="148">
        <v>0</v>
      </c>
      <c r="S210" s="148">
        <v>0</v>
      </c>
      <c r="T210" s="148">
        <v>0</v>
      </c>
      <c r="U210" s="148">
        <v>0</v>
      </c>
      <c r="V210" s="148">
        <v>0</v>
      </c>
      <c r="W210" s="148">
        <v>0</v>
      </c>
      <c r="X210" s="148">
        <v>0</v>
      </c>
      <c r="Y210" s="148">
        <v>0</v>
      </c>
      <c r="Z210" s="148">
        <v>0</v>
      </c>
      <c r="AA210" s="148">
        <v>0</v>
      </c>
      <c r="AB210" s="148">
        <v>0</v>
      </c>
      <c r="AC210" s="148">
        <v>0</v>
      </c>
      <c r="AD210" s="148">
        <v>0</v>
      </c>
      <c r="AE210" s="148">
        <v>0</v>
      </c>
      <c r="AF210" s="148">
        <v>0</v>
      </c>
      <c r="AG210" s="148">
        <v>1</v>
      </c>
      <c r="AH210" s="148">
        <v>0</v>
      </c>
      <c r="AI210" s="148">
        <v>0</v>
      </c>
      <c r="AJ210" s="148">
        <v>0</v>
      </c>
      <c r="AK210" s="148">
        <v>0</v>
      </c>
      <c r="AL210" s="148">
        <v>0</v>
      </c>
      <c r="AM210" s="148">
        <v>0</v>
      </c>
      <c r="AN210" s="148">
        <v>0</v>
      </c>
      <c r="AO210" s="148">
        <v>0</v>
      </c>
      <c r="AP210" s="148">
        <v>0</v>
      </c>
    </row>
    <row r="211" spans="1:42" ht="15.6" x14ac:dyDescent="0.3">
      <c r="A211" s="173" t="s">
        <v>519</v>
      </c>
      <c r="B211" s="172">
        <v>0</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0</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0</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3</v>
      </c>
      <c r="C213" s="148">
        <v>0</v>
      </c>
      <c r="D213" s="148">
        <v>0</v>
      </c>
      <c r="E213" s="148">
        <v>0</v>
      </c>
      <c r="F213" s="148">
        <v>0</v>
      </c>
      <c r="G213" s="148">
        <v>0</v>
      </c>
      <c r="H213" s="148">
        <v>0</v>
      </c>
      <c r="I213" s="148">
        <v>0</v>
      </c>
      <c r="J213" s="148">
        <v>0</v>
      </c>
      <c r="K213" s="148">
        <v>0</v>
      </c>
      <c r="L213" s="148">
        <v>0</v>
      </c>
      <c r="M213" s="148">
        <v>0</v>
      </c>
      <c r="N213" s="148">
        <v>0</v>
      </c>
      <c r="O213" s="148">
        <v>0</v>
      </c>
      <c r="P213" s="148">
        <v>0</v>
      </c>
      <c r="Q213" s="148">
        <v>0</v>
      </c>
      <c r="R213" s="148">
        <v>0</v>
      </c>
      <c r="S213" s="148">
        <v>2</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0</v>
      </c>
      <c r="AK213" s="148">
        <v>0</v>
      </c>
      <c r="AL213" s="148">
        <v>0</v>
      </c>
      <c r="AM213" s="148">
        <v>0</v>
      </c>
      <c r="AN213" s="148">
        <v>0</v>
      </c>
      <c r="AO213" s="148">
        <v>0</v>
      </c>
      <c r="AP213" s="148">
        <v>1</v>
      </c>
    </row>
    <row r="214" spans="1:42" s="10" customFormat="1" ht="15.6" x14ac:dyDescent="0.3">
      <c r="A214" s="173" t="s">
        <v>515</v>
      </c>
      <c r="B214" s="172">
        <v>56</v>
      </c>
      <c r="C214" s="148">
        <v>0</v>
      </c>
      <c r="D214" s="148">
        <v>0</v>
      </c>
      <c r="E214" s="148">
        <v>1</v>
      </c>
      <c r="F214" s="148">
        <v>1</v>
      </c>
      <c r="G214" s="148">
        <v>0</v>
      </c>
      <c r="H214" s="148">
        <v>1</v>
      </c>
      <c r="I214" s="148">
        <v>0</v>
      </c>
      <c r="J214" s="148">
        <v>0</v>
      </c>
      <c r="K214" s="148">
        <v>0</v>
      </c>
      <c r="L214" s="148">
        <v>0</v>
      </c>
      <c r="M214" s="148">
        <v>1</v>
      </c>
      <c r="N214" s="148">
        <v>0</v>
      </c>
      <c r="O214" s="148">
        <v>0</v>
      </c>
      <c r="P214" s="148">
        <v>0</v>
      </c>
      <c r="Q214" s="148">
        <v>0</v>
      </c>
      <c r="R214" s="148">
        <v>0</v>
      </c>
      <c r="S214" s="148">
        <v>38</v>
      </c>
      <c r="T214" s="148">
        <v>1</v>
      </c>
      <c r="U214" s="148">
        <v>0</v>
      </c>
      <c r="V214" s="148">
        <v>0</v>
      </c>
      <c r="W214" s="148">
        <v>0</v>
      </c>
      <c r="X214" s="148">
        <v>0</v>
      </c>
      <c r="Y214" s="148">
        <v>1</v>
      </c>
      <c r="Z214" s="148">
        <v>0</v>
      </c>
      <c r="AA214" s="148">
        <v>0</v>
      </c>
      <c r="AB214" s="148">
        <v>0</v>
      </c>
      <c r="AC214" s="148">
        <v>2</v>
      </c>
      <c r="AD214" s="148">
        <v>0</v>
      </c>
      <c r="AE214" s="148">
        <v>0</v>
      </c>
      <c r="AF214" s="148">
        <v>0</v>
      </c>
      <c r="AG214" s="148">
        <v>8</v>
      </c>
      <c r="AH214" s="148">
        <v>1</v>
      </c>
      <c r="AI214" s="148">
        <v>0</v>
      </c>
      <c r="AJ214" s="148">
        <v>0</v>
      </c>
      <c r="AK214" s="148">
        <v>0</v>
      </c>
      <c r="AL214" s="148">
        <v>0</v>
      </c>
      <c r="AM214" s="148">
        <v>1</v>
      </c>
      <c r="AN214" s="148">
        <v>0</v>
      </c>
      <c r="AO214" s="148">
        <v>0</v>
      </c>
      <c r="AP214" s="148">
        <v>0</v>
      </c>
    </row>
    <row r="215" spans="1:42" ht="15.6" x14ac:dyDescent="0.3">
      <c r="A215" s="173" t="s">
        <v>561</v>
      </c>
      <c r="B215" s="172">
        <v>0</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1</v>
      </c>
      <c r="C216" s="148">
        <v>0</v>
      </c>
      <c r="D216" s="148">
        <v>0</v>
      </c>
      <c r="E216" s="148">
        <v>0</v>
      </c>
      <c r="F216" s="148">
        <v>0</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0</v>
      </c>
      <c r="AH216" s="148">
        <v>0</v>
      </c>
      <c r="AI216" s="148">
        <v>0</v>
      </c>
      <c r="AJ216" s="148">
        <v>0</v>
      </c>
      <c r="AK216" s="148">
        <v>0</v>
      </c>
      <c r="AL216" s="148">
        <v>0</v>
      </c>
      <c r="AM216" s="148">
        <v>0</v>
      </c>
      <c r="AN216" s="148">
        <v>1</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17</v>
      </c>
      <c r="C221" s="148">
        <v>0</v>
      </c>
      <c r="D221" s="148">
        <v>0</v>
      </c>
      <c r="E221" s="148">
        <v>0</v>
      </c>
      <c r="F221" s="148">
        <v>0</v>
      </c>
      <c r="G221" s="148">
        <v>0</v>
      </c>
      <c r="H221" s="148">
        <v>2</v>
      </c>
      <c r="I221" s="148">
        <v>0</v>
      </c>
      <c r="J221" s="148">
        <v>0</v>
      </c>
      <c r="K221" s="148">
        <v>0</v>
      </c>
      <c r="L221" s="148">
        <v>0</v>
      </c>
      <c r="M221" s="148">
        <v>0</v>
      </c>
      <c r="N221" s="148">
        <v>0</v>
      </c>
      <c r="O221" s="148">
        <v>0</v>
      </c>
      <c r="P221" s="148">
        <v>0</v>
      </c>
      <c r="Q221" s="148">
        <v>0</v>
      </c>
      <c r="R221" s="148">
        <v>0</v>
      </c>
      <c r="S221" s="148">
        <v>8</v>
      </c>
      <c r="T221" s="148">
        <v>0</v>
      </c>
      <c r="U221" s="148">
        <v>0</v>
      </c>
      <c r="V221" s="148">
        <v>0</v>
      </c>
      <c r="W221" s="148">
        <v>0</v>
      </c>
      <c r="X221" s="148">
        <v>0</v>
      </c>
      <c r="Y221" s="148">
        <v>0</v>
      </c>
      <c r="Z221" s="148">
        <v>0</v>
      </c>
      <c r="AA221" s="148">
        <v>0</v>
      </c>
      <c r="AB221" s="148">
        <v>0</v>
      </c>
      <c r="AC221" s="148">
        <v>4</v>
      </c>
      <c r="AD221" s="148">
        <v>0</v>
      </c>
      <c r="AE221" s="148">
        <v>0</v>
      </c>
      <c r="AF221" s="148">
        <v>0</v>
      </c>
      <c r="AG221" s="148">
        <v>1</v>
      </c>
      <c r="AH221" s="148">
        <v>0</v>
      </c>
      <c r="AI221" s="148">
        <v>0</v>
      </c>
      <c r="AJ221" s="148">
        <v>1</v>
      </c>
      <c r="AK221" s="148">
        <v>0</v>
      </c>
      <c r="AL221" s="148">
        <v>0</v>
      </c>
      <c r="AM221" s="148">
        <v>0</v>
      </c>
      <c r="AN221" s="148">
        <v>0</v>
      </c>
      <c r="AO221" s="148">
        <v>0</v>
      </c>
      <c r="AP221" s="148">
        <v>1</v>
      </c>
    </row>
    <row r="222" spans="1:42" ht="15.6" x14ac:dyDescent="0.3">
      <c r="A222" s="173" t="s">
        <v>609</v>
      </c>
      <c r="B222" s="172">
        <v>1</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1</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0</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0</v>
      </c>
      <c r="AL223" s="148">
        <v>0</v>
      </c>
      <c r="AM223" s="148">
        <v>0</v>
      </c>
      <c r="AN223" s="148">
        <v>0</v>
      </c>
      <c r="AO223" s="148">
        <v>0</v>
      </c>
      <c r="AP223" s="148">
        <v>0</v>
      </c>
    </row>
    <row r="224" spans="1:42" ht="15.6" x14ac:dyDescent="0.3">
      <c r="A224" s="173" t="s">
        <v>591</v>
      </c>
      <c r="B224" s="172">
        <v>0</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row>
    <row r="225" spans="1:42" ht="15.6" x14ac:dyDescent="0.3">
      <c r="A225" s="173" t="s">
        <v>592</v>
      </c>
      <c r="B225" s="172">
        <v>0</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0</v>
      </c>
      <c r="AH225" s="148">
        <v>0</v>
      </c>
      <c r="AI225" s="148">
        <v>0</v>
      </c>
      <c r="AJ225" s="148">
        <v>0</v>
      </c>
      <c r="AK225" s="148">
        <v>0</v>
      </c>
      <c r="AL225" s="148">
        <v>0</v>
      </c>
      <c r="AM225" s="148">
        <v>0</v>
      </c>
      <c r="AN225" s="148">
        <v>0</v>
      </c>
      <c r="AO225" s="148">
        <v>0</v>
      </c>
      <c r="AP225" s="148">
        <v>0</v>
      </c>
    </row>
    <row r="226" spans="1:42" ht="15.6" x14ac:dyDescent="0.3">
      <c r="A226" s="173" t="s">
        <v>750</v>
      </c>
      <c r="B226" s="172">
        <v>3</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0</v>
      </c>
      <c r="T226" s="148">
        <v>0</v>
      </c>
      <c r="U226" s="148">
        <v>0</v>
      </c>
      <c r="V226" s="148">
        <v>0</v>
      </c>
      <c r="W226" s="148">
        <v>0</v>
      </c>
      <c r="X226" s="148">
        <v>0</v>
      </c>
      <c r="Y226" s="148">
        <v>0</v>
      </c>
      <c r="Z226" s="148">
        <v>0</v>
      </c>
      <c r="AA226" s="148">
        <v>0</v>
      </c>
      <c r="AB226" s="148">
        <v>0</v>
      </c>
      <c r="AC226" s="148">
        <v>1</v>
      </c>
      <c r="AD226" s="148">
        <v>0</v>
      </c>
      <c r="AE226" s="148">
        <v>0</v>
      </c>
      <c r="AF226" s="148">
        <v>0</v>
      </c>
      <c r="AG226" s="148">
        <v>1</v>
      </c>
      <c r="AH226" s="148">
        <v>0</v>
      </c>
      <c r="AI226" s="148">
        <v>0</v>
      </c>
      <c r="AJ226" s="148">
        <v>1</v>
      </c>
      <c r="AK226" s="148">
        <v>0</v>
      </c>
      <c r="AL226" s="148">
        <v>0</v>
      </c>
      <c r="AM226" s="148">
        <v>0</v>
      </c>
      <c r="AN226" s="148">
        <v>0</v>
      </c>
      <c r="AO226" s="148">
        <v>0</v>
      </c>
      <c r="AP226" s="148">
        <v>0</v>
      </c>
    </row>
    <row r="227" spans="1:42" ht="15.6" x14ac:dyDescent="0.3">
      <c r="A227" s="173" t="s">
        <v>529</v>
      </c>
      <c r="B227" s="172">
        <v>0</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0</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26</v>
      </c>
      <c r="C230" s="148">
        <v>0</v>
      </c>
      <c r="D230" s="148">
        <v>0</v>
      </c>
      <c r="E230" s="148">
        <v>0</v>
      </c>
      <c r="F230" s="148">
        <v>0</v>
      </c>
      <c r="G230" s="148">
        <v>0</v>
      </c>
      <c r="H230" s="148">
        <v>0</v>
      </c>
      <c r="I230" s="148">
        <v>0</v>
      </c>
      <c r="J230" s="148">
        <v>0</v>
      </c>
      <c r="K230" s="148">
        <v>0</v>
      </c>
      <c r="L230" s="148">
        <v>0</v>
      </c>
      <c r="M230" s="148">
        <v>0</v>
      </c>
      <c r="N230" s="148">
        <v>0</v>
      </c>
      <c r="O230" s="148">
        <v>0</v>
      </c>
      <c r="P230" s="148">
        <v>0</v>
      </c>
      <c r="Q230" s="148">
        <v>0</v>
      </c>
      <c r="R230" s="148">
        <v>0</v>
      </c>
      <c r="S230" s="148">
        <v>12</v>
      </c>
      <c r="T230" s="148">
        <v>0</v>
      </c>
      <c r="U230" s="148">
        <v>0</v>
      </c>
      <c r="V230" s="148">
        <v>0</v>
      </c>
      <c r="W230" s="148">
        <v>0</v>
      </c>
      <c r="X230" s="148">
        <v>0</v>
      </c>
      <c r="Y230" s="148">
        <v>0</v>
      </c>
      <c r="Z230" s="148">
        <v>0</v>
      </c>
      <c r="AA230" s="148">
        <v>0</v>
      </c>
      <c r="AB230" s="148">
        <v>0</v>
      </c>
      <c r="AC230" s="148">
        <v>5</v>
      </c>
      <c r="AD230" s="148">
        <v>0</v>
      </c>
      <c r="AE230" s="148">
        <v>0</v>
      </c>
      <c r="AF230" s="148">
        <v>0</v>
      </c>
      <c r="AG230" s="148">
        <v>7</v>
      </c>
      <c r="AH230" s="148">
        <v>0</v>
      </c>
      <c r="AI230" s="148">
        <v>0</v>
      </c>
      <c r="AJ230" s="148">
        <v>1</v>
      </c>
      <c r="AK230" s="148">
        <v>0</v>
      </c>
      <c r="AL230" s="148">
        <v>0</v>
      </c>
      <c r="AM230" s="148">
        <v>0</v>
      </c>
      <c r="AN230" s="148">
        <v>0</v>
      </c>
      <c r="AO230" s="148">
        <v>1</v>
      </c>
      <c r="AP230" s="148">
        <v>0</v>
      </c>
    </row>
    <row r="231" spans="1:42" ht="15.6" x14ac:dyDescent="0.3">
      <c r="A231" s="173" t="s">
        <v>523</v>
      </c>
      <c r="B231" s="172">
        <v>7</v>
      </c>
      <c r="C231" s="148">
        <v>0</v>
      </c>
      <c r="D231" s="148">
        <v>0</v>
      </c>
      <c r="E231" s="148">
        <v>0</v>
      </c>
      <c r="F231" s="148">
        <v>0</v>
      </c>
      <c r="G231" s="148">
        <v>0</v>
      </c>
      <c r="H231" s="148">
        <v>1</v>
      </c>
      <c r="I231" s="148">
        <v>0</v>
      </c>
      <c r="J231" s="148">
        <v>0</v>
      </c>
      <c r="K231" s="148">
        <v>0</v>
      </c>
      <c r="L231" s="148">
        <v>0</v>
      </c>
      <c r="M231" s="148">
        <v>0</v>
      </c>
      <c r="N231" s="148">
        <v>0</v>
      </c>
      <c r="O231" s="148">
        <v>0</v>
      </c>
      <c r="P231" s="148">
        <v>0</v>
      </c>
      <c r="Q231" s="148">
        <v>0</v>
      </c>
      <c r="R231" s="148">
        <v>0</v>
      </c>
      <c r="S231" s="148">
        <v>0</v>
      </c>
      <c r="T231" s="148">
        <v>1</v>
      </c>
      <c r="U231" s="148">
        <v>0</v>
      </c>
      <c r="V231" s="148">
        <v>0</v>
      </c>
      <c r="W231" s="148">
        <v>0</v>
      </c>
      <c r="X231" s="148">
        <v>0</v>
      </c>
      <c r="Y231" s="148">
        <v>0</v>
      </c>
      <c r="Z231" s="148">
        <v>0</v>
      </c>
      <c r="AA231" s="148">
        <v>0</v>
      </c>
      <c r="AB231" s="148">
        <v>0</v>
      </c>
      <c r="AC231" s="148">
        <v>2</v>
      </c>
      <c r="AD231" s="148">
        <v>0</v>
      </c>
      <c r="AE231" s="148">
        <v>0</v>
      </c>
      <c r="AF231" s="148">
        <v>0</v>
      </c>
      <c r="AG231" s="148">
        <v>1</v>
      </c>
      <c r="AH231" s="148">
        <v>0</v>
      </c>
      <c r="AI231" s="148">
        <v>0</v>
      </c>
      <c r="AJ231" s="148">
        <v>0</v>
      </c>
      <c r="AK231" s="148">
        <v>0</v>
      </c>
      <c r="AL231" s="148">
        <v>0</v>
      </c>
      <c r="AM231" s="148">
        <v>0</v>
      </c>
      <c r="AN231" s="148">
        <v>0</v>
      </c>
      <c r="AO231" s="148">
        <v>0</v>
      </c>
      <c r="AP231" s="148">
        <v>2</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6</v>
      </c>
      <c r="C233" s="148">
        <v>0</v>
      </c>
      <c r="D233" s="148">
        <v>0</v>
      </c>
      <c r="E233" s="148">
        <v>0</v>
      </c>
      <c r="F233" s="148">
        <v>0</v>
      </c>
      <c r="G233" s="148">
        <v>0</v>
      </c>
      <c r="H233" s="148">
        <v>1</v>
      </c>
      <c r="I233" s="148">
        <v>0</v>
      </c>
      <c r="J233" s="148">
        <v>0</v>
      </c>
      <c r="K233" s="148">
        <v>0</v>
      </c>
      <c r="L233" s="148">
        <v>0</v>
      </c>
      <c r="M233" s="148">
        <v>0</v>
      </c>
      <c r="N233" s="148">
        <v>0</v>
      </c>
      <c r="O233" s="148">
        <v>0</v>
      </c>
      <c r="P233" s="148">
        <v>0</v>
      </c>
      <c r="Q233" s="148">
        <v>0</v>
      </c>
      <c r="R233" s="148">
        <v>0</v>
      </c>
      <c r="S233" s="148">
        <v>4</v>
      </c>
      <c r="T233" s="148">
        <v>0</v>
      </c>
      <c r="U233" s="148">
        <v>0</v>
      </c>
      <c r="V233" s="148">
        <v>0</v>
      </c>
      <c r="W233" s="148">
        <v>0</v>
      </c>
      <c r="X233" s="148">
        <v>0</v>
      </c>
      <c r="Y233" s="148">
        <v>0</v>
      </c>
      <c r="Z233" s="148">
        <v>0</v>
      </c>
      <c r="AA233" s="148">
        <v>0</v>
      </c>
      <c r="AB233" s="148">
        <v>0</v>
      </c>
      <c r="AC233" s="148">
        <v>0</v>
      </c>
      <c r="AD233" s="148">
        <v>0</v>
      </c>
      <c r="AE233" s="148">
        <v>0</v>
      </c>
      <c r="AF233" s="148">
        <v>0</v>
      </c>
      <c r="AG233" s="148">
        <v>0</v>
      </c>
      <c r="AH233" s="148">
        <v>0</v>
      </c>
      <c r="AI233" s="148">
        <v>0</v>
      </c>
      <c r="AJ233" s="148">
        <v>0</v>
      </c>
      <c r="AK233" s="148">
        <v>0</v>
      </c>
      <c r="AL233" s="148">
        <v>0</v>
      </c>
      <c r="AM233" s="148">
        <v>0</v>
      </c>
      <c r="AN233" s="148">
        <v>0</v>
      </c>
      <c r="AO233" s="148">
        <v>0</v>
      </c>
      <c r="AP233" s="148">
        <v>1</v>
      </c>
    </row>
    <row r="234" spans="1:42" ht="15.6" x14ac:dyDescent="0.3">
      <c r="A234" s="173" t="s">
        <v>621</v>
      </c>
      <c r="B234" s="172">
        <v>2</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1</v>
      </c>
      <c r="T234" s="148">
        <v>0</v>
      </c>
      <c r="U234" s="148">
        <v>0</v>
      </c>
      <c r="V234" s="148">
        <v>0</v>
      </c>
      <c r="W234" s="148">
        <v>0</v>
      </c>
      <c r="X234" s="148">
        <v>0</v>
      </c>
      <c r="Y234" s="148">
        <v>0</v>
      </c>
      <c r="Z234" s="148">
        <v>0</v>
      </c>
      <c r="AA234" s="148">
        <v>0</v>
      </c>
      <c r="AB234" s="148">
        <v>0</v>
      </c>
      <c r="AC234" s="148">
        <v>0</v>
      </c>
      <c r="AD234" s="148">
        <v>0</v>
      </c>
      <c r="AE234" s="148">
        <v>0</v>
      </c>
      <c r="AF234" s="148">
        <v>0</v>
      </c>
      <c r="AG234" s="148">
        <v>1</v>
      </c>
      <c r="AH234" s="148">
        <v>0</v>
      </c>
      <c r="AI234" s="148">
        <v>0</v>
      </c>
      <c r="AJ234" s="148">
        <v>0</v>
      </c>
      <c r="AK234" s="148">
        <v>0</v>
      </c>
      <c r="AL234" s="148">
        <v>0</v>
      </c>
      <c r="AM234" s="148">
        <v>0</v>
      </c>
      <c r="AN234" s="148">
        <v>0</v>
      </c>
      <c r="AO234" s="148">
        <v>0</v>
      </c>
      <c r="AP234" s="148">
        <v>0</v>
      </c>
    </row>
    <row r="235" spans="1:42" ht="15.6" x14ac:dyDescent="0.3">
      <c r="A235" s="173" t="s">
        <v>501</v>
      </c>
      <c r="B235" s="172">
        <v>13</v>
      </c>
      <c r="C235" s="148">
        <v>0</v>
      </c>
      <c r="D235" s="148">
        <v>0</v>
      </c>
      <c r="E235" s="148">
        <v>0</v>
      </c>
      <c r="F235" s="148">
        <v>0</v>
      </c>
      <c r="G235" s="148">
        <v>0</v>
      </c>
      <c r="H235" s="148">
        <v>0</v>
      </c>
      <c r="I235" s="148">
        <v>0</v>
      </c>
      <c r="J235" s="148">
        <v>0</v>
      </c>
      <c r="K235" s="148">
        <v>0</v>
      </c>
      <c r="L235" s="148">
        <v>0</v>
      </c>
      <c r="M235" s="148">
        <v>0</v>
      </c>
      <c r="N235" s="148">
        <v>0</v>
      </c>
      <c r="O235" s="148">
        <v>0</v>
      </c>
      <c r="P235" s="148">
        <v>0</v>
      </c>
      <c r="Q235" s="148">
        <v>0</v>
      </c>
      <c r="R235" s="148">
        <v>0</v>
      </c>
      <c r="S235" s="148">
        <v>2</v>
      </c>
      <c r="T235" s="148">
        <v>0</v>
      </c>
      <c r="U235" s="148">
        <v>0</v>
      </c>
      <c r="V235" s="148">
        <v>0</v>
      </c>
      <c r="W235" s="148">
        <v>0</v>
      </c>
      <c r="X235" s="148">
        <v>0</v>
      </c>
      <c r="Y235" s="148">
        <v>0</v>
      </c>
      <c r="Z235" s="148">
        <v>0</v>
      </c>
      <c r="AA235" s="148">
        <v>0</v>
      </c>
      <c r="AB235" s="148">
        <v>0</v>
      </c>
      <c r="AC235" s="148">
        <v>4</v>
      </c>
      <c r="AD235" s="148">
        <v>0</v>
      </c>
      <c r="AE235" s="148">
        <v>0</v>
      </c>
      <c r="AF235" s="148">
        <v>0</v>
      </c>
      <c r="AG235" s="148">
        <v>1</v>
      </c>
      <c r="AH235" s="148">
        <v>2</v>
      </c>
      <c r="AI235" s="148">
        <v>0</v>
      </c>
      <c r="AJ235" s="148">
        <v>2</v>
      </c>
      <c r="AK235" s="148">
        <v>0</v>
      </c>
      <c r="AL235" s="148">
        <v>0</v>
      </c>
      <c r="AM235" s="148">
        <v>0</v>
      </c>
      <c r="AN235" s="148">
        <v>0</v>
      </c>
      <c r="AO235" s="148">
        <v>1</v>
      </c>
      <c r="AP235" s="148">
        <v>1</v>
      </c>
    </row>
    <row r="236" spans="1:42" ht="15.6" x14ac:dyDescent="0.3">
      <c r="A236" s="173" t="s">
        <v>593</v>
      </c>
      <c r="B236" s="172">
        <v>0</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15</v>
      </c>
      <c r="C238" s="148">
        <v>0</v>
      </c>
      <c r="D238" s="148">
        <v>0</v>
      </c>
      <c r="E238" s="148">
        <v>0</v>
      </c>
      <c r="F238" s="148">
        <v>0</v>
      </c>
      <c r="G238" s="148">
        <v>0</v>
      </c>
      <c r="H238" s="148">
        <v>0</v>
      </c>
      <c r="I238" s="148">
        <v>0</v>
      </c>
      <c r="J238" s="148">
        <v>0</v>
      </c>
      <c r="K238" s="148">
        <v>0</v>
      </c>
      <c r="L238" s="148">
        <v>0</v>
      </c>
      <c r="M238" s="148">
        <v>0</v>
      </c>
      <c r="N238" s="148">
        <v>0</v>
      </c>
      <c r="O238" s="148">
        <v>0</v>
      </c>
      <c r="P238" s="148">
        <v>0</v>
      </c>
      <c r="Q238" s="148">
        <v>0</v>
      </c>
      <c r="R238" s="148">
        <v>0</v>
      </c>
      <c r="S238" s="148">
        <v>7</v>
      </c>
      <c r="T238" s="148">
        <v>0</v>
      </c>
      <c r="U238" s="148">
        <v>0</v>
      </c>
      <c r="V238" s="148">
        <v>0</v>
      </c>
      <c r="W238" s="148">
        <v>0</v>
      </c>
      <c r="X238" s="148">
        <v>0</v>
      </c>
      <c r="Y238" s="148">
        <v>0</v>
      </c>
      <c r="Z238" s="148">
        <v>0</v>
      </c>
      <c r="AA238" s="148">
        <v>0</v>
      </c>
      <c r="AB238" s="148">
        <v>0</v>
      </c>
      <c r="AC238" s="148">
        <v>6</v>
      </c>
      <c r="AD238" s="148">
        <v>0</v>
      </c>
      <c r="AE238" s="148">
        <v>0</v>
      </c>
      <c r="AF238" s="148">
        <v>0</v>
      </c>
      <c r="AG238" s="148">
        <v>0</v>
      </c>
      <c r="AH238" s="148">
        <v>0</v>
      </c>
      <c r="AI238" s="148">
        <v>0</v>
      </c>
      <c r="AJ238" s="148">
        <v>2</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17</v>
      </c>
      <c r="C240" s="148">
        <v>0</v>
      </c>
      <c r="D240" s="148">
        <v>0</v>
      </c>
      <c r="E240" s="148">
        <v>0</v>
      </c>
      <c r="F240" s="148">
        <v>0</v>
      </c>
      <c r="G240" s="148">
        <v>0</v>
      </c>
      <c r="H240" s="148">
        <v>3</v>
      </c>
      <c r="I240" s="148">
        <v>0</v>
      </c>
      <c r="J240" s="148">
        <v>0</v>
      </c>
      <c r="K240" s="148">
        <v>0</v>
      </c>
      <c r="L240" s="148">
        <v>0</v>
      </c>
      <c r="M240" s="148">
        <v>0</v>
      </c>
      <c r="N240" s="148">
        <v>0</v>
      </c>
      <c r="O240" s="148">
        <v>0</v>
      </c>
      <c r="P240" s="148">
        <v>0</v>
      </c>
      <c r="Q240" s="148">
        <v>0</v>
      </c>
      <c r="R240" s="148">
        <v>0</v>
      </c>
      <c r="S240" s="148">
        <v>7</v>
      </c>
      <c r="T240" s="148">
        <v>0</v>
      </c>
      <c r="U240" s="148">
        <v>0</v>
      </c>
      <c r="V240" s="148">
        <v>0</v>
      </c>
      <c r="W240" s="148">
        <v>0</v>
      </c>
      <c r="X240" s="148">
        <v>0</v>
      </c>
      <c r="Y240" s="148">
        <v>0</v>
      </c>
      <c r="Z240" s="148">
        <v>0</v>
      </c>
      <c r="AA240" s="148">
        <v>0</v>
      </c>
      <c r="AB240" s="148">
        <v>0</v>
      </c>
      <c r="AC240" s="148">
        <v>3</v>
      </c>
      <c r="AD240" s="148">
        <v>0</v>
      </c>
      <c r="AE240" s="148">
        <v>0</v>
      </c>
      <c r="AF240" s="148">
        <v>0</v>
      </c>
      <c r="AG240" s="148">
        <v>2</v>
      </c>
      <c r="AH240" s="148">
        <v>0</v>
      </c>
      <c r="AI240" s="148">
        <v>0</v>
      </c>
      <c r="AJ240" s="148">
        <v>0</v>
      </c>
      <c r="AK240" s="148">
        <v>0</v>
      </c>
      <c r="AL240" s="148">
        <v>0</v>
      </c>
      <c r="AM240" s="148">
        <v>0</v>
      </c>
      <c r="AN240" s="148">
        <v>0</v>
      </c>
      <c r="AO240" s="148">
        <v>0</v>
      </c>
      <c r="AP240" s="148">
        <v>2</v>
      </c>
    </row>
    <row r="241" spans="1:42" ht="15.6" x14ac:dyDescent="0.3">
      <c r="A241" s="173" t="s">
        <v>755</v>
      </c>
      <c r="B241" s="172">
        <v>276</v>
      </c>
      <c r="C241" s="148">
        <v>0</v>
      </c>
      <c r="D241" s="148">
        <v>0</v>
      </c>
      <c r="E241" s="148">
        <v>0</v>
      </c>
      <c r="F241" s="148">
        <v>0</v>
      </c>
      <c r="G241" s="148">
        <v>0</v>
      </c>
      <c r="H241" s="148">
        <v>35</v>
      </c>
      <c r="I241" s="148">
        <v>0</v>
      </c>
      <c r="J241" s="148">
        <v>0</v>
      </c>
      <c r="K241" s="148">
        <v>0</v>
      </c>
      <c r="L241" s="148">
        <v>0</v>
      </c>
      <c r="M241" s="148">
        <v>2</v>
      </c>
      <c r="N241" s="148">
        <v>0</v>
      </c>
      <c r="O241" s="148">
        <v>0</v>
      </c>
      <c r="P241" s="148">
        <v>0</v>
      </c>
      <c r="Q241" s="148">
        <v>0</v>
      </c>
      <c r="R241" s="148">
        <v>0</v>
      </c>
      <c r="S241" s="148">
        <v>147</v>
      </c>
      <c r="T241" s="148">
        <v>1</v>
      </c>
      <c r="U241" s="148">
        <v>0</v>
      </c>
      <c r="V241" s="148">
        <v>0</v>
      </c>
      <c r="W241" s="148">
        <v>0</v>
      </c>
      <c r="X241" s="148">
        <v>0</v>
      </c>
      <c r="Y241" s="148">
        <v>1</v>
      </c>
      <c r="Z241" s="148">
        <v>0</v>
      </c>
      <c r="AA241" s="148">
        <v>0</v>
      </c>
      <c r="AB241" s="148">
        <v>0</v>
      </c>
      <c r="AC241" s="148">
        <v>35</v>
      </c>
      <c r="AD241" s="148">
        <v>0</v>
      </c>
      <c r="AE241" s="148">
        <v>0</v>
      </c>
      <c r="AF241" s="148">
        <v>0</v>
      </c>
      <c r="AG241" s="148">
        <v>32</v>
      </c>
      <c r="AH241" s="148">
        <v>8</v>
      </c>
      <c r="AI241" s="148">
        <v>0</v>
      </c>
      <c r="AJ241" s="148">
        <v>0</v>
      </c>
      <c r="AK241" s="148">
        <v>0</v>
      </c>
      <c r="AL241" s="148">
        <v>0</v>
      </c>
      <c r="AM241" s="148">
        <v>2</v>
      </c>
      <c r="AN241" s="148">
        <v>1</v>
      </c>
      <c r="AO241" s="148">
        <v>0</v>
      </c>
      <c r="AP241" s="148">
        <v>12</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0</v>
      </c>
      <c r="C243" s="148">
        <v>0</v>
      </c>
      <c r="D243" s="148">
        <v>0</v>
      </c>
      <c r="E243" s="148">
        <v>0</v>
      </c>
      <c r="F243" s="148">
        <v>0</v>
      </c>
      <c r="G243" s="148">
        <v>0</v>
      </c>
      <c r="H243" s="148">
        <v>0</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0</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0</v>
      </c>
      <c r="T246" s="148">
        <v>0</v>
      </c>
      <c r="U246" s="148">
        <v>0</v>
      </c>
      <c r="V246" s="148">
        <v>0</v>
      </c>
      <c r="W246" s="148">
        <v>0</v>
      </c>
      <c r="X246" s="148">
        <v>0</v>
      </c>
      <c r="Y246" s="148">
        <v>0</v>
      </c>
      <c r="Z246" s="148">
        <v>0</v>
      </c>
      <c r="AA246" s="148">
        <v>0</v>
      </c>
      <c r="AB246" s="148">
        <v>0</v>
      </c>
      <c r="AC246" s="148">
        <v>0</v>
      </c>
      <c r="AD246" s="148">
        <v>0</v>
      </c>
      <c r="AE246" s="148">
        <v>0</v>
      </c>
      <c r="AF246" s="148">
        <v>0</v>
      </c>
      <c r="AG246" s="148">
        <v>0</v>
      </c>
      <c r="AH246" s="148">
        <v>0</v>
      </c>
      <c r="AI246" s="148">
        <v>0</v>
      </c>
      <c r="AJ246" s="148">
        <v>0</v>
      </c>
      <c r="AK246" s="148">
        <v>0</v>
      </c>
      <c r="AL246" s="148">
        <v>0</v>
      </c>
      <c r="AM246" s="148">
        <v>0</v>
      </c>
      <c r="AN246" s="148">
        <v>0</v>
      </c>
      <c r="AO246" s="148">
        <v>0</v>
      </c>
      <c r="AP246" s="148">
        <v>0</v>
      </c>
    </row>
    <row r="247" spans="1:42" ht="15.6" x14ac:dyDescent="0.3">
      <c r="A247" s="173" t="s">
        <v>759</v>
      </c>
      <c r="B247" s="172">
        <v>0</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48">
        <v>0</v>
      </c>
      <c r="AL247" s="148">
        <v>0</v>
      </c>
      <c r="AM247" s="148">
        <v>0</v>
      </c>
      <c r="AN247" s="148">
        <v>0</v>
      </c>
      <c r="AO247" s="148">
        <v>0</v>
      </c>
      <c r="AP247" s="148">
        <v>0</v>
      </c>
    </row>
    <row r="248" spans="1:42" ht="15.6" x14ac:dyDescent="0.3">
      <c r="A248" s="173" t="s">
        <v>568</v>
      </c>
      <c r="B248" s="172">
        <v>0</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0</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0</v>
      </c>
    </row>
    <row r="249" spans="1:42" ht="15.6" x14ac:dyDescent="0.3">
      <c r="A249" s="173" t="s">
        <v>760</v>
      </c>
      <c r="B249" s="172">
        <v>2</v>
      </c>
      <c r="C249" s="148">
        <v>0</v>
      </c>
      <c r="D249" s="148">
        <v>0</v>
      </c>
      <c r="E249" s="148">
        <v>0</v>
      </c>
      <c r="F249" s="148">
        <v>0</v>
      </c>
      <c r="G249" s="148">
        <v>0</v>
      </c>
      <c r="H249" s="148">
        <v>0</v>
      </c>
      <c r="I249" s="148">
        <v>0</v>
      </c>
      <c r="J249" s="148">
        <v>0</v>
      </c>
      <c r="K249" s="148">
        <v>0</v>
      </c>
      <c r="L249" s="148">
        <v>0</v>
      </c>
      <c r="M249" s="148">
        <v>0</v>
      </c>
      <c r="N249" s="148">
        <v>0</v>
      </c>
      <c r="O249" s="148">
        <v>0</v>
      </c>
      <c r="P249" s="148">
        <v>0</v>
      </c>
      <c r="Q249" s="148">
        <v>0</v>
      </c>
      <c r="R249" s="148">
        <v>0</v>
      </c>
      <c r="S249" s="148">
        <v>2</v>
      </c>
      <c r="T249" s="148">
        <v>0</v>
      </c>
      <c r="U249" s="148">
        <v>0</v>
      </c>
      <c r="V249" s="148">
        <v>0</v>
      </c>
      <c r="W249" s="148">
        <v>0</v>
      </c>
      <c r="X249" s="148">
        <v>0</v>
      </c>
      <c r="Y249" s="148">
        <v>0</v>
      </c>
      <c r="Z249" s="148">
        <v>0</v>
      </c>
      <c r="AA249" s="148">
        <v>0</v>
      </c>
      <c r="AB249" s="148">
        <v>0</v>
      </c>
      <c r="AC249" s="148">
        <v>0</v>
      </c>
      <c r="AD249" s="148">
        <v>0</v>
      </c>
      <c r="AE249" s="148">
        <v>0</v>
      </c>
      <c r="AF249" s="148">
        <v>0</v>
      </c>
      <c r="AG249" s="148">
        <v>0</v>
      </c>
      <c r="AH249" s="148">
        <v>0</v>
      </c>
      <c r="AI249" s="148">
        <v>0</v>
      </c>
      <c r="AJ249" s="148">
        <v>0</v>
      </c>
      <c r="AK249" s="148">
        <v>0</v>
      </c>
      <c r="AL249" s="148">
        <v>0</v>
      </c>
      <c r="AM249" s="148">
        <v>0</v>
      </c>
      <c r="AN249" s="148">
        <v>0</v>
      </c>
      <c r="AO249" s="148">
        <v>0</v>
      </c>
      <c r="AP249" s="148">
        <v>0</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0</v>
      </c>
      <c r="C252" s="148">
        <v>0</v>
      </c>
      <c r="D252" s="148">
        <v>0</v>
      </c>
      <c r="E252" s="148">
        <v>0</v>
      </c>
      <c r="F252" s="148">
        <v>0</v>
      </c>
      <c r="G252" s="148">
        <v>0</v>
      </c>
      <c r="H252" s="148">
        <v>0</v>
      </c>
      <c r="I252" s="148">
        <v>0</v>
      </c>
      <c r="J252" s="148">
        <v>0</v>
      </c>
      <c r="K252" s="148">
        <v>0</v>
      </c>
      <c r="L252" s="148">
        <v>0</v>
      </c>
      <c r="M252" s="148">
        <v>0</v>
      </c>
      <c r="N252" s="148">
        <v>0</v>
      </c>
      <c r="O252" s="148">
        <v>0</v>
      </c>
      <c r="P252" s="148">
        <v>0</v>
      </c>
      <c r="Q252" s="148">
        <v>0</v>
      </c>
      <c r="R252" s="148">
        <v>0</v>
      </c>
      <c r="S252" s="148">
        <v>0</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1</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1</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0</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0</v>
      </c>
      <c r="Z255" s="148">
        <v>0</v>
      </c>
      <c r="AA255" s="148">
        <v>0</v>
      </c>
      <c r="AB255" s="148">
        <v>0</v>
      </c>
      <c r="AC255" s="148">
        <v>0</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13</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11</v>
      </c>
      <c r="T257" s="148">
        <v>0</v>
      </c>
      <c r="U257" s="148">
        <v>0</v>
      </c>
      <c r="V257" s="148">
        <v>0</v>
      </c>
      <c r="W257" s="148">
        <v>0</v>
      </c>
      <c r="X257" s="148">
        <v>0</v>
      </c>
      <c r="Y257" s="148">
        <v>0</v>
      </c>
      <c r="Z257" s="148">
        <v>0</v>
      </c>
      <c r="AA257" s="148">
        <v>0</v>
      </c>
      <c r="AB257" s="148">
        <v>0</v>
      </c>
      <c r="AC257" s="148">
        <v>0</v>
      </c>
      <c r="AD257" s="148">
        <v>0</v>
      </c>
      <c r="AE257" s="148">
        <v>0</v>
      </c>
      <c r="AF257" s="148">
        <v>0</v>
      </c>
      <c r="AG257" s="148">
        <v>1</v>
      </c>
      <c r="AH257" s="148">
        <v>0</v>
      </c>
      <c r="AI257" s="148">
        <v>0</v>
      </c>
      <c r="AJ257" s="148">
        <v>0</v>
      </c>
      <c r="AK257" s="148">
        <v>0</v>
      </c>
      <c r="AL257" s="148">
        <v>0</v>
      </c>
      <c r="AM257" s="148">
        <v>0</v>
      </c>
      <c r="AN257" s="148">
        <v>0</v>
      </c>
      <c r="AO257" s="148">
        <v>0</v>
      </c>
      <c r="AP257" s="148">
        <v>1</v>
      </c>
    </row>
    <row r="258" spans="1:42" ht="15.6" x14ac:dyDescent="0.3">
      <c r="A258" s="173" t="s">
        <v>564</v>
      </c>
      <c r="B258" s="172">
        <v>8</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6</v>
      </c>
      <c r="T258" s="148">
        <v>0</v>
      </c>
      <c r="U258" s="148">
        <v>0</v>
      </c>
      <c r="V258" s="148">
        <v>0</v>
      </c>
      <c r="W258" s="148">
        <v>0</v>
      </c>
      <c r="X258" s="148">
        <v>0</v>
      </c>
      <c r="Y258" s="148">
        <v>0</v>
      </c>
      <c r="Z258" s="148">
        <v>0</v>
      </c>
      <c r="AA258" s="148">
        <v>0</v>
      </c>
      <c r="AB258" s="148">
        <v>0</v>
      </c>
      <c r="AC258" s="148">
        <v>0</v>
      </c>
      <c r="AD258" s="148">
        <v>0</v>
      </c>
      <c r="AE258" s="148">
        <v>0</v>
      </c>
      <c r="AF258" s="148">
        <v>0</v>
      </c>
      <c r="AG258" s="148">
        <v>1</v>
      </c>
      <c r="AH258" s="148">
        <v>0</v>
      </c>
      <c r="AI258" s="148">
        <v>0</v>
      </c>
      <c r="AJ258" s="148">
        <v>1</v>
      </c>
      <c r="AK258" s="148">
        <v>0</v>
      </c>
      <c r="AL258" s="148">
        <v>0</v>
      </c>
      <c r="AM258" s="148">
        <v>0</v>
      </c>
      <c r="AN258" s="148">
        <v>0</v>
      </c>
      <c r="AO258" s="148">
        <v>0</v>
      </c>
      <c r="AP258" s="148">
        <v>0</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96</v>
      </c>
      <c r="C260" s="148">
        <v>0</v>
      </c>
      <c r="D260" s="148">
        <v>0</v>
      </c>
      <c r="E260" s="148">
        <v>1</v>
      </c>
      <c r="F260" s="148">
        <v>0</v>
      </c>
      <c r="G260" s="148">
        <v>0</v>
      </c>
      <c r="H260" s="148">
        <v>0</v>
      </c>
      <c r="I260" s="148">
        <v>0</v>
      </c>
      <c r="J260" s="148">
        <v>0</v>
      </c>
      <c r="K260" s="148">
        <v>0</v>
      </c>
      <c r="L260" s="148">
        <v>0</v>
      </c>
      <c r="M260" s="148">
        <v>0</v>
      </c>
      <c r="N260" s="148">
        <v>0</v>
      </c>
      <c r="O260" s="148">
        <v>0</v>
      </c>
      <c r="P260" s="148">
        <v>0</v>
      </c>
      <c r="Q260" s="148">
        <v>0</v>
      </c>
      <c r="R260" s="148">
        <v>0</v>
      </c>
      <c r="S260" s="148">
        <v>71</v>
      </c>
      <c r="T260" s="148">
        <v>1</v>
      </c>
      <c r="U260" s="148">
        <v>0</v>
      </c>
      <c r="V260" s="148">
        <v>0</v>
      </c>
      <c r="W260" s="148">
        <v>0</v>
      </c>
      <c r="X260" s="148">
        <v>0</v>
      </c>
      <c r="Y260" s="148">
        <v>0</v>
      </c>
      <c r="Z260" s="148">
        <v>0</v>
      </c>
      <c r="AA260" s="148">
        <v>0</v>
      </c>
      <c r="AB260" s="148">
        <v>0</v>
      </c>
      <c r="AC260" s="148">
        <v>8</v>
      </c>
      <c r="AD260" s="148">
        <v>0</v>
      </c>
      <c r="AE260" s="148">
        <v>0</v>
      </c>
      <c r="AF260" s="148">
        <v>0</v>
      </c>
      <c r="AG260" s="148">
        <v>10</v>
      </c>
      <c r="AH260" s="148">
        <v>0</v>
      </c>
      <c r="AI260" s="148">
        <v>0</v>
      </c>
      <c r="AJ260" s="148">
        <v>0</v>
      </c>
      <c r="AK260" s="148">
        <v>0</v>
      </c>
      <c r="AL260" s="148">
        <v>0</v>
      </c>
      <c r="AM260" s="148">
        <v>1</v>
      </c>
      <c r="AN260" s="148">
        <v>1</v>
      </c>
      <c r="AO260" s="148">
        <v>1</v>
      </c>
      <c r="AP260" s="148">
        <v>2</v>
      </c>
    </row>
    <row r="261" spans="1:42" ht="15.6" x14ac:dyDescent="0.3">
      <c r="A261" s="173" t="s">
        <v>769</v>
      </c>
      <c r="B261" s="172">
        <v>0</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4</v>
      </c>
      <c r="C262" s="148">
        <v>0</v>
      </c>
      <c r="D262" s="148">
        <v>0</v>
      </c>
      <c r="E262" s="148">
        <v>0</v>
      </c>
      <c r="F262" s="148">
        <v>0</v>
      </c>
      <c r="G262" s="148">
        <v>0</v>
      </c>
      <c r="H262" s="148">
        <v>0</v>
      </c>
      <c r="I262" s="148">
        <v>0</v>
      </c>
      <c r="J262" s="148">
        <v>0</v>
      </c>
      <c r="K262" s="148">
        <v>0</v>
      </c>
      <c r="L262" s="148">
        <v>0</v>
      </c>
      <c r="M262" s="148">
        <v>0</v>
      </c>
      <c r="N262" s="148">
        <v>0</v>
      </c>
      <c r="O262" s="148">
        <v>0</v>
      </c>
      <c r="P262" s="148">
        <v>0</v>
      </c>
      <c r="Q262" s="148">
        <v>0</v>
      </c>
      <c r="R262" s="148">
        <v>0</v>
      </c>
      <c r="S262" s="148">
        <v>1</v>
      </c>
      <c r="T262" s="148">
        <v>0</v>
      </c>
      <c r="U262" s="148">
        <v>0</v>
      </c>
      <c r="V262" s="148">
        <v>0</v>
      </c>
      <c r="W262" s="148">
        <v>0</v>
      </c>
      <c r="X262" s="148">
        <v>0</v>
      </c>
      <c r="Y262" s="148">
        <v>0</v>
      </c>
      <c r="Z262" s="148">
        <v>0</v>
      </c>
      <c r="AA262" s="148">
        <v>0</v>
      </c>
      <c r="AB262" s="148">
        <v>0</v>
      </c>
      <c r="AC262" s="148">
        <v>3</v>
      </c>
      <c r="AD262" s="148">
        <v>0</v>
      </c>
      <c r="AE262" s="148">
        <v>0</v>
      </c>
      <c r="AF262" s="148">
        <v>0</v>
      </c>
      <c r="AG262" s="148">
        <v>0</v>
      </c>
      <c r="AH262" s="148">
        <v>0</v>
      </c>
      <c r="AI262" s="148">
        <v>0</v>
      </c>
      <c r="AJ262" s="148">
        <v>0</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0</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0</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row>
    <row r="270" spans="1:42" ht="15.6" x14ac:dyDescent="0.3">
      <c r="A270" s="173" t="s">
        <v>570</v>
      </c>
      <c r="B270" s="172">
        <v>0</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173" t="s">
        <v>567</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2</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2</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row>
    <row r="275" spans="1:42" ht="15.6" x14ac:dyDescent="0.3">
      <c r="A275" s="173" t="s">
        <v>522</v>
      </c>
      <c r="B275" s="172">
        <v>0</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0</v>
      </c>
      <c r="AH275" s="148">
        <v>0</v>
      </c>
      <c r="AI275" s="148">
        <v>0</v>
      </c>
      <c r="AJ275" s="148">
        <v>0</v>
      </c>
      <c r="AK275" s="148">
        <v>0</v>
      </c>
      <c r="AL275" s="148">
        <v>0</v>
      </c>
      <c r="AM275" s="148">
        <v>0</v>
      </c>
      <c r="AN275" s="148">
        <v>0</v>
      </c>
      <c r="AO275" s="148">
        <v>0</v>
      </c>
      <c r="AP275" s="148">
        <v>0</v>
      </c>
    </row>
    <row r="276" spans="1:42" ht="15.6" x14ac:dyDescent="0.3">
      <c r="A276" s="173" t="s">
        <v>779</v>
      </c>
      <c r="B276" s="172">
        <v>0</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30</v>
      </c>
      <c r="C277" s="148">
        <v>0</v>
      </c>
      <c r="D277" s="148">
        <v>0</v>
      </c>
      <c r="E277" s="148">
        <v>0</v>
      </c>
      <c r="F277" s="148">
        <v>0</v>
      </c>
      <c r="G277" s="148">
        <v>0</v>
      </c>
      <c r="H277" s="148">
        <v>0</v>
      </c>
      <c r="I277" s="148">
        <v>0</v>
      </c>
      <c r="J277" s="148">
        <v>0</v>
      </c>
      <c r="K277" s="148">
        <v>0</v>
      </c>
      <c r="L277" s="148">
        <v>0</v>
      </c>
      <c r="M277" s="148">
        <v>0</v>
      </c>
      <c r="N277" s="148">
        <v>0</v>
      </c>
      <c r="O277" s="148">
        <v>0</v>
      </c>
      <c r="P277" s="148">
        <v>0</v>
      </c>
      <c r="Q277" s="148">
        <v>0</v>
      </c>
      <c r="R277" s="148">
        <v>0</v>
      </c>
      <c r="S277" s="148">
        <v>26</v>
      </c>
      <c r="T277" s="148">
        <v>0</v>
      </c>
      <c r="U277" s="148">
        <v>0</v>
      </c>
      <c r="V277" s="148">
        <v>0</v>
      </c>
      <c r="W277" s="148">
        <v>0</v>
      </c>
      <c r="X277" s="148">
        <v>0</v>
      </c>
      <c r="Y277" s="148">
        <v>0</v>
      </c>
      <c r="Z277" s="148">
        <v>0</v>
      </c>
      <c r="AA277" s="148">
        <v>0</v>
      </c>
      <c r="AB277" s="148">
        <v>0</v>
      </c>
      <c r="AC277" s="148">
        <v>0</v>
      </c>
      <c r="AD277" s="148">
        <v>0</v>
      </c>
      <c r="AE277" s="148">
        <v>0</v>
      </c>
      <c r="AF277" s="148">
        <v>0</v>
      </c>
      <c r="AG277" s="148">
        <v>1</v>
      </c>
      <c r="AH277" s="148">
        <v>0</v>
      </c>
      <c r="AI277" s="148">
        <v>0</v>
      </c>
      <c r="AJ277" s="148">
        <v>1</v>
      </c>
      <c r="AK277" s="148">
        <v>0</v>
      </c>
      <c r="AL277" s="148">
        <v>0</v>
      </c>
      <c r="AM277" s="148">
        <v>0</v>
      </c>
      <c r="AN277" s="148">
        <v>1</v>
      </c>
      <c r="AO277" s="148">
        <v>0</v>
      </c>
      <c r="AP277" s="148">
        <v>1</v>
      </c>
    </row>
    <row r="278" spans="1:42" ht="15.6" x14ac:dyDescent="0.3">
      <c r="A278" s="173" t="s">
        <v>780</v>
      </c>
      <c r="B278" s="172">
        <v>5</v>
      </c>
      <c r="C278" s="148">
        <v>0</v>
      </c>
      <c r="D278" s="148">
        <v>0</v>
      </c>
      <c r="E278" s="148">
        <v>0</v>
      </c>
      <c r="F278" s="148">
        <v>0</v>
      </c>
      <c r="G278" s="148">
        <v>0</v>
      </c>
      <c r="H278" s="148">
        <v>1</v>
      </c>
      <c r="I278" s="148">
        <v>0</v>
      </c>
      <c r="J278" s="148">
        <v>0</v>
      </c>
      <c r="K278" s="148">
        <v>0</v>
      </c>
      <c r="L278" s="148">
        <v>0</v>
      </c>
      <c r="M278" s="148">
        <v>0</v>
      </c>
      <c r="N278" s="148">
        <v>0</v>
      </c>
      <c r="O278" s="148">
        <v>0</v>
      </c>
      <c r="P278" s="148">
        <v>0</v>
      </c>
      <c r="Q278" s="148">
        <v>0</v>
      </c>
      <c r="R278" s="148">
        <v>0</v>
      </c>
      <c r="S278" s="148">
        <v>4</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c r="AP278" s="148">
        <v>0</v>
      </c>
    </row>
    <row r="279" spans="1:42" ht="15.6" x14ac:dyDescent="0.3">
      <c r="A279" s="173" t="s">
        <v>573</v>
      </c>
      <c r="B279" s="172">
        <v>11</v>
      </c>
      <c r="C279" s="148">
        <v>0</v>
      </c>
      <c r="D279" s="148">
        <v>0</v>
      </c>
      <c r="E279" s="148">
        <v>0</v>
      </c>
      <c r="F279" s="148">
        <v>0</v>
      </c>
      <c r="G279" s="148">
        <v>0</v>
      </c>
      <c r="H279" s="148">
        <v>1</v>
      </c>
      <c r="I279" s="148">
        <v>0</v>
      </c>
      <c r="J279" s="148">
        <v>0</v>
      </c>
      <c r="K279" s="148">
        <v>0</v>
      </c>
      <c r="L279" s="148">
        <v>0</v>
      </c>
      <c r="M279" s="148">
        <v>0</v>
      </c>
      <c r="N279" s="148">
        <v>0</v>
      </c>
      <c r="O279" s="148">
        <v>0</v>
      </c>
      <c r="P279" s="148">
        <v>0</v>
      </c>
      <c r="Q279" s="148">
        <v>0</v>
      </c>
      <c r="R279" s="148">
        <v>0</v>
      </c>
      <c r="S279" s="148">
        <v>5</v>
      </c>
      <c r="T279" s="148">
        <v>0</v>
      </c>
      <c r="U279" s="148">
        <v>0</v>
      </c>
      <c r="V279" s="148">
        <v>0</v>
      </c>
      <c r="W279" s="148">
        <v>1</v>
      </c>
      <c r="X279" s="148">
        <v>0</v>
      </c>
      <c r="Y279" s="148">
        <v>0</v>
      </c>
      <c r="Z279" s="148">
        <v>0</v>
      </c>
      <c r="AA279" s="148">
        <v>0</v>
      </c>
      <c r="AB279" s="148">
        <v>0</v>
      </c>
      <c r="AC279" s="148">
        <v>1</v>
      </c>
      <c r="AD279" s="148">
        <v>0</v>
      </c>
      <c r="AE279" s="148">
        <v>0</v>
      </c>
      <c r="AF279" s="148">
        <v>0</v>
      </c>
      <c r="AG279" s="148">
        <v>0</v>
      </c>
      <c r="AH279" s="148">
        <v>3</v>
      </c>
      <c r="AI279" s="148">
        <v>0</v>
      </c>
      <c r="AJ279" s="148">
        <v>0</v>
      </c>
      <c r="AK279" s="148">
        <v>0</v>
      </c>
      <c r="AL279" s="148">
        <v>0</v>
      </c>
      <c r="AM279" s="148">
        <v>0</v>
      </c>
      <c r="AN279" s="148">
        <v>0</v>
      </c>
      <c r="AO279" s="148">
        <v>0</v>
      </c>
      <c r="AP279" s="148">
        <v>0</v>
      </c>
    </row>
    <row r="280" spans="1:42" ht="15.6" x14ac:dyDescent="0.3">
      <c r="A280" s="173" t="s">
        <v>597</v>
      </c>
      <c r="B280" s="172">
        <v>6</v>
      </c>
      <c r="C280" s="148">
        <v>0</v>
      </c>
      <c r="D280" s="148">
        <v>0</v>
      </c>
      <c r="E280" s="148">
        <v>0</v>
      </c>
      <c r="F280" s="148">
        <v>0</v>
      </c>
      <c r="G280" s="148">
        <v>0</v>
      </c>
      <c r="H280" s="148">
        <v>1</v>
      </c>
      <c r="I280" s="148">
        <v>0</v>
      </c>
      <c r="J280" s="148">
        <v>0</v>
      </c>
      <c r="K280" s="148">
        <v>0</v>
      </c>
      <c r="L280" s="148">
        <v>0</v>
      </c>
      <c r="M280" s="148">
        <v>0</v>
      </c>
      <c r="N280" s="148">
        <v>0</v>
      </c>
      <c r="O280" s="148">
        <v>0</v>
      </c>
      <c r="P280" s="148">
        <v>0</v>
      </c>
      <c r="Q280" s="148">
        <v>0</v>
      </c>
      <c r="R280" s="148">
        <v>0</v>
      </c>
      <c r="S280" s="148">
        <v>1</v>
      </c>
      <c r="T280" s="148">
        <v>0</v>
      </c>
      <c r="U280" s="148">
        <v>1</v>
      </c>
      <c r="V280" s="148">
        <v>0</v>
      </c>
      <c r="W280" s="148">
        <v>0</v>
      </c>
      <c r="X280" s="148">
        <v>0</v>
      </c>
      <c r="Y280" s="148">
        <v>0</v>
      </c>
      <c r="Z280" s="148">
        <v>0</v>
      </c>
      <c r="AA280" s="148">
        <v>0</v>
      </c>
      <c r="AB280" s="148">
        <v>0</v>
      </c>
      <c r="AC280" s="148">
        <v>0</v>
      </c>
      <c r="AD280" s="148">
        <v>0</v>
      </c>
      <c r="AE280" s="148">
        <v>0</v>
      </c>
      <c r="AF280" s="148">
        <v>0</v>
      </c>
      <c r="AG280" s="148">
        <v>2</v>
      </c>
      <c r="AH280" s="148">
        <v>1</v>
      </c>
      <c r="AI280" s="148">
        <v>0</v>
      </c>
      <c r="AJ280" s="148">
        <v>0</v>
      </c>
      <c r="AK280" s="148">
        <v>0</v>
      </c>
      <c r="AL280" s="148">
        <v>0</v>
      </c>
      <c r="AM280" s="148">
        <v>0</v>
      </c>
      <c r="AN280" s="148">
        <v>0</v>
      </c>
      <c r="AO280" s="148">
        <v>0</v>
      </c>
      <c r="AP280" s="148">
        <v>0</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0</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0</v>
      </c>
      <c r="C284" s="148">
        <v>0</v>
      </c>
      <c r="D284" s="148">
        <v>0</v>
      </c>
      <c r="E284" s="148">
        <v>0</v>
      </c>
      <c r="F284" s="148">
        <v>0</v>
      </c>
      <c r="G284" s="148">
        <v>0</v>
      </c>
      <c r="H284" s="148">
        <v>0</v>
      </c>
      <c r="I284" s="148">
        <v>0</v>
      </c>
      <c r="J284" s="148">
        <v>0</v>
      </c>
      <c r="K284" s="148">
        <v>0</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0</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0</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15</v>
      </c>
      <c r="C287" s="148">
        <v>0</v>
      </c>
      <c r="D287" s="148">
        <v>0</v>
      </c>
      <c r="E287" s="148">
        <v>0</v>
      </c>
      <c r="F287" s="148">
        <v>0</v>
      </c>
      <c r="G287" s="148">
        <v>0</v>
      </c>
      <c r="H287" s="148">
        <v>0</v>
      </c>
      <c r="I287" s="148">
        <v>0</v>
      </c>
      <c r="J287" s="148">
        <v>0</v>
      </c>
      <c r="K287" s="148">
        <v>0</v>
      </c>
      <c r="L287" s="148">
        <v>0</v>
      </c>
      <c r="M287" s="148">
        <v>0</v>
      </c>
      <c r="N287" s="148">
        <v>0</v>
      </c>
      <c r="O287" s="148">
        <v>0</v>
      </c>
      <c r="P287" s="148">
        <v>0</v>
      </c>
      <c r="Q287" s="148">
        <v>0</v>
      </c>
      <c r="R287" s="148">
        <v>0</v>
      </c>
      <c r="S287" s="148">
        <v>14</v>
      </c>
      <c r="T287" s="148">
        <v>0</v>
      </c>
      <c r="U287" s="148">
        <v>0</v>
      </c>
      <c r="V287" s="148">
        <v>0</v>
      </c>
      <c r="W287" s="148">
        <v>0</v>
      </c>
      <c r="X287" s="148">
        <v>0</v>
      </c>
      <c r="Y287" s="148">
        <v>0</v>
      </c>
      <c r="Z287" s="148">
        <v>0</v>
      </c>
      <c r="AA287" s="148">
        <v>0</v>
      </c>
      <c r="AB287" s="148">
        <v>0</v>
      </c>
      <c r="AC287" s="148">
        <v>1</v>
      </c>
      <c r="AD287" s="148">
        <v>0</v>
      </c>
      <c r="AE287" s="148">
        <v>0</v>
      </c>
      <c r="AF287" s="148">
        <v>0</v>
      </c>
      <c r="AG287" s="148">
        <v>0</v>
      </c>
      <c r="AH287" s="148">
        <v>0</v>
      </c>
      <c r="AI287" s="148">
        <v>0</v>
      </c>
      <c r="AJ287" s="148">
        <v>0</v>
      </c>
      <c r="AK287" s="148">
        <v>0</v>
      </c>
      <c r="AL287" s="148">
        <v>0</v>
      </c>
      <c r="AM287" s="148">
        <v>0</v>
      </c>
      <c r="AN287" s="148">
        <v>0</v>
      </c>
      <c r="AO287" s="148">
        <v>0</v>
      </c>
      <c r="AP287" s="148">
        <v>0</v>
      </c>
    </row>
    <row r="288" spans="1:42" ht="15.6" x14ac:dyDescent="0.3">
      <c r="A288" s="173" t="s">
        <v>784</v>
      </c>
      <c r="B288" s="172">
        <v>1</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1</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48">
        <v>0</v>
      </c>
      <c r="AJ288" s="148">
        <v>0</v>
      </c>
      <c r="AK288" s="148">
        <v>0</v>
      </c>
      <c r="AL288" s="148">
        <v>0</v>
      </c>
      <c r="AM288" s="148">
        <v>0</v>
      </c>
      <c r="AN288" s="148">
        <v>0</v>
      </c>
      <c r="AO288" s="148">
        <v>0</v>
      </c>
      <c r="AP288" s="148">
        <v>0</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0</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0</v>
      </c>
      <c r="W291" s="148">
        <v>0</v>
      </c>
      <c r="X291" s="148">
        <v>0</v>
      </c>
      <c r="Y291" s="148">
        <v>0</v>
      </c>
      <c r="Z291" s="148">
        <v>0</v>
      </c>
      <c r="AA291" s="148">
        <v>0</v>
      </c>
      <c r="AB291" s="148">
        <v>0</v>
      </c>
      <c r="AC291" s="148">
        <v>0</v>
      </c>
      <c r="AD291" s="148">
        <v>0</v>
      </c>
      <c r="AE291" s="148">
        <v>0</v>
      </c>
      <c r="AF291" s="148">
        <v>0</v>
      </c>
      <c r="AG291" s="148">
        <v>0</v>
      </c>
      <c r="AH291" s="148">
        <v>0</v>
      </c>
      <c r="AI291" s="148">
        <v>0</v>
      </c>
      <c r="AJ291" s="148">
        <v>0</v>
      </c>
      <c r="AK291" s="148">
        <v>0</v>
      </c>
      <c r="AL291" s="148">
        <v>0</v>
      </c>
      <c r="AM291" s="148">
        <v>0</v>
      </c>
      <c r="AN291" s="148">
        <v>0</v>
      </c>
      <c r="AO291" s="148">
        <v>0</v>
      </c>
      <c r="AP291" s="148">
        <v>0</v>
      </c>
    </row>
    <row r="292" spans="1:42" ht="15.6" x14ac:dyDescent="0.3">
      <c r="A292" s="173" t="s">
        <v>787</v>
      </c>
      <c r="B292" s="172">
        <v>349</v>
      </c>
      <c r="C292" s="148">
        <v>0</v>
      </c>
      <c r="D292" s="148">
        <v>0</v>
      </c>
      <c r="E292" s="148">
        <v>6</v>
      </c>
      <c r="F292" s="148">
        <v>0</v>
      </c>
      <c r="G292" s="148">
        <v>1</v>
      </c>
      <c r="H292" s="148">
        <v>55</v>
      </c>
      <c r="I292" s="148">
        <v>0</v>
      </c>
      <c r="J292" s="148">
        <v>0</v>
      </c>
      <c r="K292" s="148">
        <v>1</v>
      </c>
      <c r="L292" s="148">
        <v>0</v>
      </c>
      <c r="M292" s="148">
        <v>10</v>
      </c>
      <c r="N292" s="148">
        <v>0</v>
      </c>
      <c r="O292" s="148">
        <v>5</v>
      </c>
      <c r="P292" s="148">
        <v>1</v>
      </c>
      <c r="Q292" s="148">
        <v>2</v>
      </c>
      <c r="R292" s="148">
        <v>0</v>
      </c>
      <c r="S292" s="148">
        <v>98</v>
      </c>
      <c r="T292" s="148">
        <v>1</v>
      </c>
      <c r="U292" s="148">
        <v>0</v>
      </c>
      <c r="V292" s="148">
        <v>0</v>
      </c>
      <c r="W292" s="148">
        <v>0</v>
      </c>
      <c r="X292" s="148">
        <v>0</v>
      </c>
      <c r="Y292" s="148">
        <v>0</v>
      </c>
      <c r="Z292" s="148">
        <v>0</v>
      </c>
      <c r="AA292" s="148">
        <v>0</v>
      </c>
      <c r="AB292" s="148">
        <v>0</v>
      </c>
      <c r="AC292" s="148">
        <v>56</v>
      </c>
      <c r="AD292" s="148">
        <v>0</v>
      </c>
      <c r="AE292" s="148">
        <v>0</v>
      </c>
      <c r="AF292" s="148">
        <v>0</v>
      </c>
      <c r="AG292" s="148">
        <v>61</v>
      </c>
      <c r="AH292" s="148">
        <v>28</v>
      </c>
      <c r="AI292" s="148">
        <v>0</v>
      </c>
      <c r="AJ292" s="148">
        <v>0</v>
      </c>
      <c r="AK292" s="148">
        <v>0</v>
      </c>
      <c r="AL292" s="148">
        <v>0</v>
      </c>
      <c r="AM292" s="148">
        <v>7</v>
      </c>
      <c r="AN292" s="148">
        <v>0</v>
      </c>
      <c r="AO292" s="148">
        <v>1</v>
      </c>
      <c r="AP292" s="148">
        <v>16</v>
      </c>
    </row>
    <row r="293" spans="1:42" ht="15.6" x14ac:dyDescent="0.3">
      <c r="A293" s="173" t="s">
        <v>788</v>
      </c>
      <c r="B293" s="172">
        <v>6</v>
      </c>
      <c r="C293" s="148">
        <v>0</v>
      </c>
      <c r="D293" s="148">
        <v>0</v>
      </c>
      <c r="E293" s="148">
        <v>0</v>
      </c>
      <c r="F293" s="148">
        <v>0</v>
      </c>
      <c r="G293" s="148">
        <v>0</v>
      </c>
      <c r="H293" s="148">
        <v>0</v>
      </c>
      <c r="I293" s="148">
        <v>0</v>
      </c>
      <c r="J293" s="148">
        <v>0</v>
      </c>
      <c r="K293" s="148">
        <v>0</v>
      </c>
      <c r="L293" s="148">
        <v>0</v>
      </c>
      <c r="M293" s="148">
        <v>0</v>
      </c>
      <c r="N293" s="148">
        <v>0</v>
      </c>
      <c r="O293" s="148">
        <v>0</v>
      </c>
      <c r="P293" s="148">
        <v>0</v>
      </c>
      <c r="Q293" s="148">
        <v>0</v>
      </c>
      <c r="R293" s="148">
        <v>0</v>
      </c>
      <c r="S293" s="148">
        <v>4</v>
      </c>
      <c r="T293" s="148">
        <v>0</v>
      </c>
      <c r="U293" s="148">
        <v>0</v>
      </c>
      <c r="V293" s="148">
        <v>0</v>
      </c>
      <c r="W293" s="148">
        <v>0</v>
      </c>
      <c r="X293" s="148">
        <v>0</v>
      </c>
      <c r="Y293" s="148">
        <v>0</v>
      </c>
      <c r="Z293" s="148">
        <v>0</v>
      </c>
      <c r="AA293" s="148">
        <v>0</v>
      </c>
      <c r="AB293" s="148">
        <v>0</v>
      </c>
      <c r="AC293" s="148">
        <v>1</v>
      </c>
      <c r="AD293" s="148">
        <v>0</v>
      </c>
      <c r="AE293" s="148">
        <v>0</v>
      </c>
      <c r="AF293" s="148">
        <v>0</v>
      </c>
      <c r="AG293" s="148">
        <v>0</v>
      </c>
      <c r="AH293" s="148">
        <v>0</v>
      </c>
      <c r="AI293" s="148">
        <v>0</v>
      </c>
      <c r="AJ293" s="148">
        <v>1</v>
      </c>
      <c r="AK293" s="148">
        <v>0</v>
      </c>
      <c r="AL293" s="148">
        <v>0</v>
      </c>
      <c r="AM293" s="148">
        <v>0</v>
      </c>
      <c r="AN293" s="148">
        <v>0</v>
      </c>
      <c r="AO293" s="148">
        <v>0</v>
      </c>
      <c r="AP293" s="148">
        <v>0</v>
      </c>
    </row>
    <row r="294" spans="1:42" ht="15.6" x14ac:dyDescent="0.3">
      <c r="A294" s="173" t="s">
        <v>789</v>
      </c>
      <c r="B294" s="172">
        <v>6</v>
      </c>
      <c r="C294" s="148">
        <v>0</v>
      </c>
      <c r="D294" s="148">
        <v>0</v>
      </c>
      <c r="E294" s="148">
        <v>1</v>
      </c>
      <c r="F294" s="148">
        <v>0</v>
      </c>
      <c r="G294" s="148">
        <v>0</v>
      </c>
      <c r="H294" s="148">
        <v>0</v>
      </c>
      <c r="I294" s="148">
        <v>0</v>
      </c>
      <c r="J294" s="148">
        <v>0</v>
      </c>
      <c r="K294" s="148">
        <v>0</v>
      </c>
      <c r="L294" s="148">
        <v>0</v>
      </c>
      <c r="M294" s="148">
        <v>0</v>
      </c>
      <c r="N294" s="148">
        <v>0</v>
      </c>
      <c r="O294" s="148">
        <v>0</v>
      </c>
      <c r="P294" s="148">
        <v>0</v>
      </c>
      <c r="Q294" s="148">
        <v>0</v>
      </c>
      <c r="R294" s="148">
        <v>0</v>
      </c>
      <c r="S294" s="148">
        <v>3</v>
      </c>
      <c r="T294" s="148">
        <v>0</v>
      </c>
      <c r="U294" s="148">
        <v>0</v>
      </c>
      <c r="V294" s="148">
        <v>0</v>
      </c>
      <c r="W294" s="148">
        <v>0</v>
      </c>
      <c r="X294" s="148">
        <v>0</v>
      </c>
      <c r="Y294" s="148">
        <v>0</v>
      </c>
      <c r="Z294" s="148">
        <v>0</v>
      </c>
      <c r="AA294" s="148">
        <v>0</v>
      </c>
      <c r="AB294" s="148">
        <v>0</v>
      </c>
      <c r="AC294" s="148">
        <v>0</v>
      </c>
      <c r="AD294" s="148">
        <v>0</v>
      </c>
      <c r="AE294" s="148">
        <v>0</v>
      </c>
      <c r="AF294" s="148">
        <v>0</v>
      </c>
      <c r="AG294" s="148">
        <v>1</v>
      </c>
      <c r="AH294" s="148">
        <v>0</v>
      </c>
      <c r="AI294" s="148">
        <v>0</v>
      </c>
      <c r="AJ294" s="148">
        <v>0</v>
      </c>
      <c r="AK294" s="148">
        <v>0</v>
      </c>
      <c r="AL294" s="148">
        <v>0</v>
      </c>
      <c r="AM294" s="148">
        <v>0</v>
      </c>
      <c r="AN294" s="148">
        <v>0</v>
      </c>
      <c r="AO294" s="148">
        <v>0</v>
      </c>
      <c r="AP294" s="148">
        <v>1</v>
      </c>
    </row>
    <row r="295" spans="1:42" ht="15.6" x14ac:dyDescent="0.3">
      <c r="A295" s="173" t="s">
        <v>534</v>
      </c>
      <c r="B295" s="172">
        <v>0</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0</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7</v>
      </c>
      <c r="C297" s="148">
        <v>0</v>
      </c>
      <c r="D297" s="148">
        <v>0</v>
      </c>
      <c r="E297" s="148">
        <v>0</v>
      </c>
      <c r="F297" s="148">
        <v>0</v>
      </c>
      <c r="G297" s="148">
        <v>0</v>
      </c>
      <c r="H297" s="148">
        <v>0</v>
      </c>
      <c r="I297" s="148">
        <v>0</v>
      </c>
      <c r="J297" s="148">
        <v>0</v>
      </c>
      <c r="K297" s="148">
        <v>0</v>
      </c>
      <c r="L297" s="148">
        <v>0</v>
      </c>
      <c r="M297" s="148">
        <v>0</v>
      </c>
      <c r="N297" s="148">
        <v>0</v>
      </c>
      <c r="O297" s="148">
        <v>0</v>
      </c>
      <c r="P297" s="148">
        <v>0</v>
      </c>
      <c r="Q297" s="148">
        <v>0</v>
      </c>
      <c r="R297" s="148">
        <v>0</v>
      </c>
      <c r="S297" s="148">
        <v>5</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2</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63</v>
      </c>
      <c r="C299" s="148">
        <v>0</v>
      </c>
      <c r="D299" s="148">
        <v>0</v>
      </c>
      <c r="E299" s="148">
        <v>0</v>
      </c>
      <c r="F299" s="148">
        <v>1</v>
      </c>
      <c r="G299" s="148">
        <v>0</v>
      </c>
      <c r="H299" s="148">
        <v>1</v>
      </c>
      <c r="I299" s="148">
        <v>0</v>
      </c>
      <c r="J299" s="148">
        <v>0</v>
      </c>
      <c r="K299" s="148">
        <v>0</v>
      </c>
      <c r="L299" s="148">
        <v>0</v>
      </c>
      <c r="M299" s="148">
        <v>6</v>
      </c>
      <c r="N299" s="148">
        <v>0</v>
      </c>
      <c r="O299" s="148">
        <v>0</v>
      </c>
      <c r="P299" s="148">
        <v>0</v>
      </c>
      <c r="Q299" s="148">
        <v>0</v>
      </c>
      <c r="R299" s="148">
        <v>0</v>
      </c>
      <c r="S299" s="148">
        <v>31</v>
      </c>
      <c r="T299" s="148">
        <v>1</v>
      </c>
      <c r="U299" s="148">
        <v>0</v>
      </c>
      <c r="V299" s="148">
        <v>0</v>
      </c>
      <c r="W299" s="148">
        <v>0</v>
      </c>
      <c r="X299" s="148">
        <v>0</v>
      </c>
      <c r="Y299" s="148">
        <v>1</v>
      </c>
      <c r="Z299" s="148">
        <v>0</v>
      </c>
      <c r="AA299" s="148">
        <v>0</v>
      </c>
      <c r="AB299" s="148">
        <v>0</v>
      </c>
      <c r="AC299" s="148">
        <v>3</v>
      </c>
      <c r="AD299" s="148">
        <v>0</v>
      </c>
      <c r="AE299" s="148">
        <v>0</v>
      </c>
      <c r="AF299" s="148">
        <v>0</v>
      </c>
      <c r="AG299" s="148">
        <v>15</v>
      </c>
      <c r="AH299" s="148">
        <v>3</v>
      </c>
      <c r="AI299" s="148">
        <v>0</v>
      </c>
      <c r="AJ299" s="148">
        <v>0</v>
      </c>
      <c r="AK299" s="148">
        <v>0</v>
      </c>
      <c r="AL299" s="148">
        <v>0</v>
      </c>
      <c r="AM299" s="148">
        <v>0</v>
      </c>
      <c r="AN299" s="148">
        <v>0</v>
      </c>
      <c r="AO299" s="148">
        <v>1</v>
      </c>
      <c r="AP299" s="148">
        <v>0</v>
      </c>
    </row>
    <row r="300" spans="1:42" ht="15.6" x14ac:dyDescent="0.3">
      <c r="A300" s="173" t="s">
        <v>793</v>
      </c>
      <c r="B300" s="172">
        <v>4</v>
      </c>
      <c r="C300" s="148">
        <v>0</v>
      </c>
      <c r="D300" s="148">
        <v>0</v>
      </c>
      <c r="E300" s="148">
        <v>0</v>
      </c>
      <c r="F300" s="148">
        <v>0</v>
      </c>
      <c r="G300" s="148">
        <v>0</v>
      </c>
      <c r="H300" s="148">
        <v>1</v>
      </c>
      <c r="I300" s="148">
        <v>0</v>
      </c>
      <c r="J300" s="148">
        <v>0</v>
      </c>
      <c r="K300" s="148">
        <v>0</v>
      </c>
      <c r="L300" s="148">
        <v>0</v>
      </c>
      <c r="M300" s="148">
        <v>0</v>
      </c>
      <c r="N300" s="148">
        <v>0</v>
      </c>
      <c r="O300" s="148">
        <v>0</v>
      </c>
      <c r="P300" s="148">
        <v>0</v>
      </c>
      <c r="Q300" s="148">
        <v>0</v>
      </c>
      <c r="R300" s="148">
        <v>0</v>
      </c>
      <c r="S300" s="148">
        <v>2</v>
      </c>
      <c r="T300" s="148">
        <v>0</v>
      </c>
      <c r="U300" s="148">
        <v>0</v>
      </c>
      <c r="V300" s="148">
        <v>0</v>
      </c>
      <c r="W300" s="148">
        <v>0</v>
      </c>
      <c r="X300" s="148">
        <v>0</v>
      </c>
      <c r="Y300" s="148">
        <v>0</v>
      </c>
      <c r="Z300" s="148">
        <v>0</v>
      </c>
      <c r="AA300" s="148">
        <v>0</v>
      </c>
      <c r="AB300" s="148">
        <v>0</v>
      </c>
      <c r="AC300" s="148">
        <v>0</v>
      </c>
      <c r="AD300" s="148">
        <v>0</v>
      </c>
      <c r="AE300" s="148">
        <v>0</v>
      </c>
      <c r="AF300" s="148">
        <v>0</v>
      </c>
      <c r="AG300" s="148">
        <v>1</v>
      </c>
      <c r="AH300" s="148">
        <v>0</v>
      </c>
      <c r="AI300" s="148">
        <v>0</v>
      </c>
      <c r="AJ300" s="148">
        <v>0</v>
      </c>
      <c r="AK300" s="148">
        <v>0</v>
      </c>
      <c r="AL300" s="148">
        <v>0</v>
      </c>
      <c r="AM300" s="148">
        <v>0</v>
      </c>
      <c r="AN300" s="148">
        <v>0</v>
      </c>
      <c r="AO300" s="148">
        <v>0</v>
      </c>
      <c r="AP300" s="148">
        <v>0</v>
      </c>
    </row>
    <row r="301" spans="1:42" ht="15.6" x14ac:dyDescent="0.3">
      <c r="A301" s="173" t="s">
        <v>502</v>
      </c>
      <c r="B301" s="172">
        <v>3</v>
      </c>
      <c r="C301" s="148">
        <v>0</v>
      </c>
      <c r="D301" s="148">
        <v>0</v>
      </c>
      <c r="E301" s="148">
        <v>0</v>
      </c>
      <c r="F301" s="148">
        <v>0</v>
      </c>
      <c r="G301" s="148">
        <v>1</v>
      </c>
      <c r="H301" s="148">
        <v>0</v>
      </c>
      <c r="I301" s="148">
        <v>0</v>
      </c>
      <c r="J301" s="148">
        <v>0</v>
      </c>
      <c r="K301" s="148">
        <v>0</v>
      </c>
      <c r="L301" s="148">
        <v>0</v>
      </c>
      <c r="M301" s="148">
        <v>0</v>
      </c>
      <c r="N301" s="148">
        <v>0</v>
      </c>
      <c r="O301" s="148">
        <v>1</v>
      </c>
      <c r="P301" s="148">
        <v>0</v>
      </c>
      <c r="Q301" s="148">
        <v>0</v>
      </c>
      <c r="R301" s="148">
        <v>0</v>
      </c>
      <c r="S301" s="148">
        <v>0</v>
      </c>
      <c r="T301" s="148">
        <v>0</v>
      </c>
      <c r="U301" s="148">
        <v>0</v>
      </c>
      <c r="V301" s="148">
        <v>0</v>
      </c>
      <c r="W301" s="148">
        <v>0</v>
      </c>
      <c r="X301" s="148">
        <v>0</v>
      </c>
      <c r="Y301" s="148">
        <v>0</v>
      </c>
      <c r="Z301" s="148">
        <v>0</v>
      </c>
      <c r="AA301" s="148">
        <v>0</v>
      </c>
      <c r="AB301" s="148">
        <v>0</v>
      </c>
      <c r="AC301" s="148">
        <v>0</v>
      </c>
      <c r="AD301" s="148">
        <v>0</v>
      </c>
      <c r="AE301" s="148">
        <v>0</v>
      </c>
      <c r="AF301" s="148">
        <v>0</v>
      </c>
      <c r="AG301" s="148">
        <v>0</v>
      </c>
      <c r="AH301" s="148">
        <v>1</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2</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2</v>
      </c>
      <c r="T308" s="148">
        <v>0</v>
      </c>
      <c r="U308" s="148">
        <v>0</v>
      </c>
      <c r="V308" s="148">
        <v>0</v>
      </c>
      <c r="W308" s="148">
        <v>0</v>
      </c>
      <c r="X308" s="148">
        <v>0</v>
      </c>
      <c r="Y308" s="148">
        <v>0</v>
      </c>
      <c r="Z308" s="148">
        <v>0</v>
      </c>
      <c r="AA308" s="148">
        <v>0</v>
      </c>
      <c r="AB308" s="148">
        <v>0</v>
      </c>
      <c r="AC308" s="148">
        <v>0</v>
      </c>
      <c r="AD308" s="148">
        <v>0</v>
      </c>
      <c r="AE308" s="148">
        <v>0</v>
      </c>
      <c r="AF308" s="148">
        <v>0</v>
      </c>
      <c r="AG308" s="148">
        <v>0</v>
      </c>
      <c r="AH308" s="148">
        <v>0</v>
      </c>
      <c r="AI308" s="148">
        <v>0</v>
      </c>
      <c r="AJ308" s="148">
        <v>0</v>
      </c>
      <c r="AK308" s="148">
        <v>0</v>
      </c>
      <c r="AL308" s="148">
        <v>0</v>
      </c>
      <c r="AM308" s="148">
        <v>0</v>
      </c>
      <c r="AN308" s="148">
        <v>0</v>
      </c>
      <c r="AO308" s="148">
        <v>0</v>
      </c>
      <c r="AP308" s="148">
        <v>0</v>
      </c>
    </row>
    <row r="309" spans="1:42" ht="15.6" x14ac:dyDescent="0.3">
      <c r="A309" s="173" t="s">
        <v>800</v>
      </c>
      <c r="B309" s="172">
        <v>0</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0</v>
      </c>
      <c r="Y309" s="148">
        <v>0</v>
      </c>
      <c r="Z309" s="148">
        <v>0</v>
      </c>
      <c r="AA309" s="148">
        <v>0</v>
      </c>
      <c r="AB309" s="148">
        <v>0</v>
      </c>
      <c r="AC309" s="148">
        <v>0</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13728</v>
      </c>
      <c r="C310" s="172">
        <v>4</v>
      </c>
      <c r="D310" s="172">
        <v>51</v>
      </c>
      <c r="E310" s="172">
        <v>219</v>
      </c>
      <c r="F310" s="172">
        <v>65</v>
      </c>
      <c r="G310" s="172">
        <v>134</v>
      </c>
      <c r="H310" s="172">
        <v>1298</v>
      </c>
      <c r="I310" s="172">
        <v>5</v>
      </c>
      <c r="J310" s="172">
        <v>124</v>
      </c>
      <c r="K310" s="172">
        <v>33</v>
      </c>
      <c r="L310" s="172">
        <v>11</v>
      </c>
      <c r="M310" s="172">
        <v>98</v>
      </c>
      <c r="N310" s="172">
        <v>1</v>
      </c>
      <c r="O310" s="172">
        <v>86</v>
      </c>
      <c r="P310" s="172">
        <v>89</v>
      </c>
      <c r="Q310" s="172">
        <v>185</v>
      </c>
      <c r="R310" s="172">
        <v>65</v>
      </c>
      <c r="S310" s="172">
        <v>5235</v>
      </c>
      <c r="T310" s="172">
        <v>519</v>
      </c>
      <c r="U310" s="172">
        <v>43</v>
      </c>
      <c r="V310" s="172">
        <v>51</v>
      </c>
      <c r="W310" s="172">
        <v>100</v>
      </c>
      <c r="X310" s="172">
        <v>8</v>
      </c>
      <c r="Y310" s="172">
        <v>73</v>
      </c>
      <c r="Z310" s="172">
        <v>28</v>
      </c>
      <c r="AA310" s="172">
        <v>39</v>
      </c>
      <c r="AB310" s="172">
        <v>23</v>
      </c>
      <c r="AC310" s="172">
        <v>1384</v>
      </c>
      <c r="AD310" s="172">
        <v>36</v>
      </c>
      <c r="AE310" s="172">
        <v>137</v>
      </c>
      <c r="AF310" s="172">
        <v>24</v>
      </c>
      <c r="AG310" s="172">
        <v>1134</v>
      </c>
      <c r="AH310" s="172">
        <v>743</v>
      </c>
      <c r="AI310" s="172">
        <v>58</v>
      </c>
      <c r="AJ310" s="172">
        <v>557</v>
      </c>
      <c r="AK310" s="172">
        <v>11</v>
      </c>
      <c r="AL310" s="172">
        <v>99</v>
      </c>
      <c r="AM310" s="172">
        <v>417</v>
      </c>
      <c r="AN310" s="172">
        <v>106</v>
      </c>
      <c r="AO310" s="172">
        <v>125</v>
      </c>
      <c r="AP310" s="172">
        <v>310</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2023-02-21T21:23:53Z</cp:lastPrinted>
  <dcterms:created xsi:type="dcterms:W3CDTF">1998-10-07T20:38:17Z</dcterms:created>
  <dcterms:modified xsi:type="dcterms:W3CDTF">2023-04-01T00:00:22Z</dcterms:modified>
</cp:coreProperties>
</file>