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0" documentId="8_{D4CA9700-0164-466A-8C32-7F9CAFBFBD67}" xr6:coauthVersionLast="47" xr6:coauthVersionMax="47" xr10:uidLastSave="{00000000-0000-0000-0000-000000000000}"/>
  <bookViews>
    <workbookView xWindow="11016" yWindow="696" windowWidth="23976" windowHeight="10800" tabRatio="651" firstSheet="1"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90" i="18"/>
  <c r="D490" i="18"/>
  <c r="F490" i="18"/>
  <c r="W490" i="18" s="1"/>
  <c r="H490" i="18"/>
  <c r="J490" i="18"/>
  <c r="L490" i="18" s="1"/>
  <c r="N490" i="18"/>
  <c r="P490" i="18"/>
  <c r="R490" i="18"/>
  <c r="T490" i="18"/>
  <c r="AC490" i="18"/>
  <c r="AE490" i="18" s="1"/>
  <c r="AD490" i="18"/>
  <c r="AL490" i="18"/>
  <c r="Z490" i="18" l="1"/>
  <c r="Y490" i="18"/>
  <c r="X490" i="18"/>
  <c r="V490" i="18"/>
  <c r="AG490" i="18"/>
  <c r="AI490" i="18" s="1"/>
  <c r="AJ490" i="18" s="1"/>
  <c r="AK490" i="18" s="1"/>
  <c r="DA503" i="21" l="1"/>
  <c r="DB503" i="21"/>
  <c r="DC503" i="21"/>
  <c r="BW503" i="21"/>
  <c r="BX503" i="21"/>
  <c r="BZ503" i="21"/>
  <c r="CD503" i="21"/>
  <c r="CE503" i="21"/>
  <c r="CF503" i="21"/>
  <c r="CG503" i="21"/>
  <c r="CH503" i="21"/>
  <c r="BQ503" i="21"/>
  <c r="BS503" i="21" s="1"/>
  <c r="B489" i="18"/>
  <c r="D489" i="18"/>
  <c r="F489" i="18"/>
  <c r="H489" i="18" s="1"/>
  <c r="J489" i="18"/>
  <c r="L489" i="18" s="1"/>
  <c r="N489" i="18"/>
  <c r="P489" i="18"/>
  <c r="R489" i="18"/>
  <c r="Z489" i="18" s="1"/>
  <c r="T489" i="18"/>
  <c r="V489" i="18"/>
  <c r="X489" i="18"/>
  <c r="Y489" i="18"/>
  <c r="AC489" i="18"/>
  <c r="AE489" i="18" s="1"/>
  <c r="AD489" i="18"/>
  <c r="AG489" i="18"/>
  <c r="AI489" i="18"/>
  <c r="AJ489" i="18"/>
  <c r="AK489" i="18"/>
  <c r="AL489" i="18"/>
  <c r="DA502" i="21"/>
  <c r="DB502" i="21"/>
  <c r="DC502" i="21"/>
  <c r="BW502" i="21"/>
  <c r="BX502" i="21"/>
  <c r="BZ502" i="21"/>
  <c r="CD502" i="21"/>
  <c r="CE502" i="21"/>
  <c r="CF502" i="21"/>
  <c r="CG502" i="21"/>
  <c r="CH502" i="21"/>
  <c r="BQ502" i="21"/>
  <c r="W489" i="18" l="1"/>
  <c r="B488" i="18" l="1"/>
  <c r="D488" i="18"/>
  <c r="F488" i="18"/>
  <c r="W488" i="18" s="1"/>
  <c r="H488" i="18"/>
  <c r="J488" i="18"/>
  <c r="X488" i="18" s="1"/>
  <c r="N488" i="18"/>
  <c r="P488" i="18" s="1"/>
  <c r="R488" i="18"/>
  <c r="T488" i="18" s="1"/>
  <c r="AC488" i="18"/>
  <c r="Z488" i="18" s="1"/>
  <c r="AL488" i="18"/>
  <c r="DA501" i="21"/>
  <c r="DB501" i="21"/>
  <c r="DC501" i="21"/>
  <c r="BW501" i="21"/>
  <c r="BX501" i="21"/>
  <c r="BZ501" i="21"/>
  <c r="CD501" i="21"/>
  <c r="CE501" i="21"/>
  <c r="CF501" i="21"/>
  <c r="CG501" i="21"/>
  <c r="CH501" i="21"/>
  <c r="BQ501" i="21"/>
  <c r="Y488" i="18" l="1"/>
  <c r="V488" i="18"/>
  <c r="AG488" i="18"/>
  <c r="AI488" i="18" s="1"/>
  <c r="AJ488" i="18" s="1"/>
  <c r="AK488" i="18" s="1"/>
  <c r="AE488" i="18"/>
  <c r="L488" i="18"/>
  <c r="AD488" i="18"/>
  <c r="B487" i="18"/>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CA503" i="21" s="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CA502" i="21" s="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l="1"/>
  <c r="CA501" i="21"/>
  <c r="CA498" i="21"/>
  <c r="CA499" i="21"/>
  <c r="CA497" i="2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<sst xmlns="http://schemas.openxmlformats.org/spreadsheetml/2006/main" count="3026" uniqueCount="841">
  <si>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</si>
  <si>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</si>
  <si>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</si>
  <si>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</si>
  <si>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</si>
  <si>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</si>
  <si>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</si>
  <si>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</si>
  <si>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</si>
  <si>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</si>
  <si>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</si>
  <si>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</si>
  <si>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</si>
  <si>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</si>
  <si>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</si>
  <si>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</si>
  <si>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</si>
  <si>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</si>
  <si>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</si>
  <si>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</si>
  <si>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</si>
  <si>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</si>
  <si>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</si>
  <si>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</si>
  <si>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</si>
  <si>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</si>
  <si>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</si>
  <si>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</si>
  <si>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</si>
  <si>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</si>
  <si>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</si>
  <si>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</si>
  <si>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</si>
  <si>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</si>
  <si>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</si>
  <si>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</si>
  <si>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</si>
  <si>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</si>
  <si>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</si>
  <si>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</si>
  <si>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</si>
  <si>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</si>
  <si>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</si>
  <si>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</si>
  <si>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</si>
  <si>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</si>
  <si>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</si>
  <si>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</si>
  <si>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</si>
  <si>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</si>
  <si>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</si>
  <si>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</si>
  <si>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</si>
  <si>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</si>
  <si>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</si>
  <si>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</si>
  <si>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</si>
  <si>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</si>
  <si>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</si>
  <si>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</si>
  <si>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</si>
  <si>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</si>
  <si>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</si>
  <si>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</si>
  <si>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</si>
  <si>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</si>
  <si>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</si>
  <si>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</si>
  <si>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</si>
  <si>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</si>
  <si>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</si>
  <si>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</si>
  <si>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</si>
  <si>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</si>
  <si>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</si>
  <si>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</si>
  <si>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</si>
  <si>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</si>
  <si>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</si>
  <si>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</si>
  <si>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</si>
  <si>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</si>
  <si>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</si>
  <si>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</si>
  <si>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</si>
  <si>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</si>
  <si>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</si>
  <si>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</si>
  <si>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</si>
  <si>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</si>
  <si>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</si>
  <si>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</si>
  <si>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</si>
  <si>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</si>
  <si>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</si>
  <si>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</si>
  <si>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</si>
  <si>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</si>
  <si>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</si>
  <si>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</si>
  <si>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</si>
  <si>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</si>
  <si>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</si>
  <si>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</si>
  <si>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</si>
  <si>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</si>
  <si>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</si>
  <si>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</si>
  <si>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</si>
  <si>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</si>
  <si>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</si>
  <si>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</si>
  <si>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</si>
  <si>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</si>
  <si>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</si>
  <si>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</si>
  <si>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</si>
  <si>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</si>
  <si>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</si>
  <si>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</si>
  <si>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</si>
  <si>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</si>
  <si>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</si>
  <si>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</si>
  <si>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</si>
  <si>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</si>
  <si>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</si>
  <si>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</si>
  <si>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</si>
  <si>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</si>
  <si>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</si>
  <si>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</si>
  <si>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</si>
  <si>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</si>
  <si>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</si>
  <si>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</si>
  <si>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</si>
  <si>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</si>
  <si>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</si>
  <si>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</si>
  <si>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</si>
  <si>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</si>
  <si>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</si>
  <si>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</si>
  <si>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</si>
  <si>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</si>
  <si>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</si>
  <si>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</si>
  <si>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</si>
  <si>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</si>
  <si>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</si>
  <si>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</si>
  <si>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</si>
  <si>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</si>
  <si>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</si>
  <si>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</si>
  <si>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</si>
  <si>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</si>
  <si>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</si>
  <si>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</si>
  <si>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</si>
  <si>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</si>
  <si>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</si>
  <si>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</si>
  <si>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</si>
  <si>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</si>
  <si>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</si>
  <si>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</si>
  <si>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</si>
  <si>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</si>
  <si>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</si>
  <si>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</si>
  <si>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</si>
  <si>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</si>
  <si>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</si>
  <si>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</si>
  <si>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</si>
  <si>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</si>
  <si>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</si>
  <si>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</si>
  <si>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</si>
  <si>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</si>
  <si>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</si>
  <si>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</si>
  <si>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</si>
  <si>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</si>
  <si>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</si>
  <si>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</si>
  <si>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</si>
  <si>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</si>
  <si>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</si>
  <si>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</si>
  <si>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</si>
  <si>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</si>
  <si>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</si>
  <si>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</si>
  <si>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</si>
  <si>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</si>
  <si>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</si>
  <si>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</si>
  <si>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</si>
  <si>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</si>
  <si>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</si>
  <si>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</si>
  <si>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</si>
  <si>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</si>
  <si>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</si>
  <si>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</si>
  <si>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</si>
  <si>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</si>
  <si>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</si>
  <si>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</si>
  <si>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</si>
  <si>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</si>
  <si>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</si>
  <si>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</si>
  <si>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</si>
  <si>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</si>
  <si>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</si>
  <si>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</si>
  <si>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</si>
  <si>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</si>
  <si>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</si>
  <si>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</si>
  <si>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</si>
  <si>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</si>
  <si>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</si>
  <si>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</si>
  <si>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</si>
  <si>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</si>
  <si>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</si>
  <si>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</si>
  <si>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</si>
  <si>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</si>
  <si>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</si>
  <si>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</si>
  <si>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</si>
  <si>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</si>
  <si>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</si>
  <si>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</si>
  <si>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</si>
  <si>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</si>
  <si>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</si>
  <si>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</si>
  <si>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</si>
  <si>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</si>
  <si>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</si>
  <si>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</si>
  <si>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</si>
  <si>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</si>
  <si>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</si>
  <si>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</si>
  <si>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</si>
  <si>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</si>
  <si>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</si>
  <si>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</si>
  <si>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</si>
  <si>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</si>
  <si>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</si>
  <si>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</si>
  <si>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</si>
  <si>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</si>
  <si>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</si>
  <si>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</si>
  <si>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</si>
  <si>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</si>
  <si>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</si>
  <si>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</si>
  <si>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</si>
  <si>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</si>
  <si>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</si>
  <si>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</si>
  <si>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</si>
  <si>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</si>
  <si>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</si>
  <si>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</si>
  <si>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</si>
  <si>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</si>
  <si>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</si>
  <si>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</si>
  <si>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</si>
  <si>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</si>
  <si>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</si>
  <si>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</si>
  <si>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</si>
  <si>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</si>
  <si>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</si>
  <si>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</si>
  <si>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</si>
  <si>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</si>
  <si>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</si>
  <si>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</si>
  <si>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</si>
  <si>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</si>
  <si>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</si>
  <si>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</si>
  <si>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</si>
  <si>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</si>
  <si>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</si>
  <si>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</si>
  <si>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</si>
  <si>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</si>
  <si>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</si>
  <si>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</si>
  <si>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</si>
  <si>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</si>
  <si>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</si>
  <si>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</si>
  <si>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</si>
  <si>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</si>
  <si>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</si>
  <si>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</si>
  <si>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</si>
  <si>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</si>
  <si>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</si>
  <si>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</si>
  <si>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</si>
  <si>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</si>
  <si>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</si>
  <si>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</si>
  <si>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</si>
  <si>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</si>
  <si>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</si>
  <si>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</si>
  <si>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</si>
  <si>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</si>
  <si>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</si>
  <si>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</si>
  <si>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</si>
  <si>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</si>
  <si>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</si>
  <si>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</si>
  <si>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</si>
  <si>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</si>
  <si>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</si>
  <si>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</si>
  <si>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</si>
  <si>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</si>
  <si>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</si>
  <si>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</si>
  <si>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</si>
  <si>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</si>
  <si>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</si>
  <si>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</si>
  <si>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</si>
  <si>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</si>
  <si>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</si>
  <si>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</si>
  <si>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</si>
  <si>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</si>
  <si>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</si>
  <si>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</si>
  <si>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</si>
  <si>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</si>
  <si>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</si>
  <si>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</si>
  <si>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</si>
  <si>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</si>
  <si>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</si>
  <si>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</si>
  <si>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</si>
  <si>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</si>
  <si>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</si>
  <si>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</si>
  <si>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</si>
  <si>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</si>
  <si>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</si>
  <si>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</si>
  <si>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</si>
  <si>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</si>
  <si>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</si>
  <si>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</si>
  <si>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</si>
  <si>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</si>
  <si>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</si>
  <si>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</si>
  <si>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</si>
  <si>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</si>
  <si>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</si>
  <si>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</si>
  <si>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</si>
  <si>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</si>
  <si>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</si>
  <si>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</si>
  <si>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</si>
  <si>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</si>
  <si>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</si>
  <si>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</si>
  <si>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</si>
  <si>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</si>
  <si>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</si>
  <si>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</si>
  <si>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</si>
  <si>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</si>
  <si>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</si>
  <si>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</si>
  <si>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</si>
  <si>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</si>
  <si>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</si>
  <si>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</si>
  <si>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</si>
  <si>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</si>
  <si>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</si>
  <si>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</si>
  <si>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</si>
  <si>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</si>
  <si>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</si>
  <si>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</si>
  <si>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</si>
  <si>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</si>
  <si>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</si>
  <si>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</si>
  <si>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</si>
  <si>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</si>
  <si>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</si>
  <si>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</si>
  <si>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</si>
  <si>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</si>
  <si>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</si>
  <si>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</si>
  <si>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</si>
  <si>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</si>
  <si>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</si>
  <si>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</si>
  <si>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</si>
  <si>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</si>
  <si>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</si>
  <si>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</si>
  <si>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</si>
  <si>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</si>
  <si>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</si>
  <si>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</si>
  <si>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</si>
  <si>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</si>
  <si>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</si>
  <si>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</si>
  <si>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</si>
  <si>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</si>
  <si>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</si>
  <si>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</si>
  <si>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</si>
  <si>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</si>
  <si>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</si>
  <si>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</si>
  <si>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</si>
  <si>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</si>
  <si>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</si>
  <si>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</si>
  <si>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</si>
  <si>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</si>
  <si>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</si>
  <si>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</si>
  <si>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</si>
  <si>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</si>
  <si>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</si>
  <si>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</si>
  <si>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</si>
  <si>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</si>
  <si>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</si>
  <si>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</si>
  <si>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</si>
  <si>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</si>
  <si>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</si>
  <si>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</si>
  <si>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</si>
  <si>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</si>
  <si>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</si>
  <si>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</si>
  <si>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</si>
  <si>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</si>
  <si>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</si>
  <si>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</si>
  <si>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</si>
  <si>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</si>
  <si>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</si>
  <si>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</si>
  <si>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</si>
  <si>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</si>
  <si>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</si>
  <si>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</si>
  <si>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</si>
  <si>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</si>
  <si>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</si>
  <si>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</si>
  <si>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</si>
  <si>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</si>
  <si>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</si>
  <si>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</si>
  <si>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</si>
  <si>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</si>
  <si>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</si>
  <si>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</si>
  <si>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</si>
  <si>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</si>
  <si>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</si>
  <si>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</si>
  <si>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</si>
  <si>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</si>
  <si>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</si>
  <si>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</si>
  <si>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</si>
  <si>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</si>
  <si>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</si>
  <si>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</si>
  <si>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</si>
  <si>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</si>
  <si>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</si>
  <si>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</si>
  <si>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</si>
  <si>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</si>
  <si>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</si>
  <si>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</si>
  <si>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</si>
  <si>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</si>
  <si>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</si>
  <si>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</si>
  <si>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</si>
  <si>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</si>
  <si>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</si>
  <si>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</si>
  <si>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</si>
  <si>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</si>
  <si>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</si>
  <si>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</si>
  <si>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</si>
  <si>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</si>
  <si>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</si>
  <si>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</si>
  <si>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</si>
  <si>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</si>
  <si>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</si>
  <si>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</si>
  <si>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</si>
  <si>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</si>
  <si>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</si>
  <si>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</si>
  <si>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</si>
  <si>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</si>
  <si>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</si>
  <si>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</si>
  <si>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</si>
  <si>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</si>
  <si>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</si>
  <si>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</si>
  <si>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</si>
  <si>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</si>
  <si>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</si>
  <si>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</si>
  <si>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</si>
  <si>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</si>
  <si>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</si>
  <si>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</si>
  <si>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</si>
  <si>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</si>
  <si>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</si>
  <si>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</si>
  <si>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</si>
  <si>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</si>
  <si>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</si>
  <si>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</si>
  <si>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</si>
  <si>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</si>
  <si>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</si>
  <si>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</si>
  <si>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</si>
  <si>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</si>
  <si>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</si>
  <si>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</si>
  <si>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</si>
  <si>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</si>
  <si>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</si>
  <si>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</si>
  <si>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</si>
  <si>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</si>
  <si>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</si>
  <si>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</si>
  <si>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</si>
  <si>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</si>
  <si>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</si>
  <si>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</si>
  <si>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</si>
  <si>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</si>
  <si>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</si>
  <si>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</si>
  <si>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</si>
  <si>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</si>
  <si>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</si>
  <si>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</si>
  <si>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</si>
  <si>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</si>
  <si>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</si>
  <si>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</si>
  <si>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</si>
  <si>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</si>
  <si>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</si>
  <si>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</si>
  <si>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</si>
  <si>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</si>
  <si>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</si>
  <si>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</si>
  <si>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</si>
  <si>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</si>
  <si>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</si>
  <si>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</si>
  <si>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</si>
  <si>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</si>
  <si>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</si>
  <si>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</si>
  <si>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</si>
  <si>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</si>
  <si>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</si>
  <si>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</si>
  <si>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</si>
  <si>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</si>
  <si>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</si>
  <si>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</si>
  <si>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</si>
  <si>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</si>
  <si>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</si>
  <si>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</si>
  <si>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</si>
  <si>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</si>
  <si>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</si>
  <si>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</si>
  <si>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</si>
  <si>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</si>
  <si>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</si>
  <si>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</si>
  <si>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</si>
  <si>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</si>
  <si>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</si>
  <si>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</si>
  <si>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</si>
  <si>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</si>
  <si>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</si>
  <si>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</si>
  <si>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</si>
  <si>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</si>
  <si>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</si>
  <si>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</si>
  <si>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</si>
  <si>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</si>
  <si>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</si>
  <si>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</si>
  <si>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</si>
  <si>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</si>
  <si>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</si>
  <si>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</si>
  <si>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</si>
  <si>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</si>
  <si>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</si>
  <si>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</si>
  <si>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</si>
  <si>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</si>
  <si>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</si>
  <si>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</si>
  <si>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</si>
  <si>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</si>
  <si>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</si>
  <si>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</si>
  <si>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</si>
  <si>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</si>
  <si>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</si>
  <si>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</si>
  <si>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</si>
  <si>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</si>
  <si>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</si>
  <si>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</si>
  <si>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</si>
  <si>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</si>
  <si>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</si>
  <si>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</si>
  <si>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</si>
  <si>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</si>
  <si>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</si>
  <si>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</si>
  <si>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</si>
  <si>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</si>
  <si>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</si>
  <si>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</si>
  <si>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</si>
  <si>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</si>
  <si>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</si>
  <si>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</si>
  <si>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</si>
  <si>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</si>
  <si>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</si>
  <si>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</si>
  <si>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</si>
  <si>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</si>
  <si>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</si>
  <si>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</si>
  <si>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</si>
  <si>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</si>
  <si>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</si>
  <si>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</si>
  <si>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</si>
  <si>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</si>
  <si>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</si>
  <si>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</si>
  <si>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</si>
  <si>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</si>
  <si>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</si>
  <si>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</si>
  <si>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</si>
  <si>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</si>
  <si>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</si>
  <si>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</si>
  <si>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</si>
  <si>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</si>
  <si>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</si>
  <si>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</si>
  <si>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</si>
  <si>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</si>
  <si>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</si>
  <si>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</si>
  <si>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</si>
  <si>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</si>
  <si>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</si>
  <si>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</si>
  <si>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</si>
  <si>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</si>
  <si>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</si>
  <si>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</si>
  <si>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</si>
  <si>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</si>
  <si>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</si>
  <si>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</si>
  <si>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</si>
  <si>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</si>
  <si>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</si>
  <si>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</si>
  <si>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</si>
  <si>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</si>
  <si>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</si>
  <si>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</si>
  <si>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</si>
  <si>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</si>
  <si>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</si>
  <si>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</si>
  <si>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</si>
  <si>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</si>
  <si>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</si>
  <si>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</si>
  <si>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</si>
  <si>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</si>
  <si>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</si>
  <si>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</si>
  <si>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</si>
  <si>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</si>
  <si>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</si>
  <si>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</si>
  <si>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</si>
  <si>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</si>
  <si>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</si>
  <si>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</si>
  <si>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</si>
  <si>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</si>
  <si>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</si>
  <si>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</si>
  <si>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</si>
  <si>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</si>
  <si>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</si>
  <si>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</si>
  <si>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</si>
  <si>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</si>
  <si>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</si>
  <si>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</si>
  <si>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</si>
  <si>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</si>
  <si>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</si>
  <si>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</si>
  <si>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</si>
  <si>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</si>
  <si>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</si>
  <si>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</si>
  <si>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</si>
  <si>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</si>
  <si>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</si>
  <si>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</si>
  <si>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</si>
  <si>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</si>
  <si>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</si>
  <si>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</si>
  <si>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</si>
  <si>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</si>
  <si>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</si>
  <si>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</si>
  <si>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</si>
  <si>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</si>
  <si>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</si>
  <si>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</si>
  <si>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</si>
  <si>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</si>
  <si>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</si>
  <si>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</si>
  <si>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</si>
  <si>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</si>
  <si>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</si>
  <si>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</si>
  <si>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</si>
  <si>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</si>
  <si>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</si>
  <si>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</si>
  <si>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</si>
  <si>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</si>
  <si>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</si>
  <si>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</si>
  <si>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</si>
  <si>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</si>
  <si>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</si>
  <si>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</si>
  <si>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</si>
  <si>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</si>
  <si>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</si>
  <si>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</si>
  <si>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</si>
  <si>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</si>
  <si>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</si>
  <si>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</si>
  <si>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</si>
  <si>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</si>
  <si>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</si>
  <si>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</si>
  <si>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</si>
  <si>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</si>
  <si>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</si>
  <si>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</si>
  <si>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</si>
  <si>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</si>
  <si>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</si>
  <si>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</si>
  <si>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</si>
  <si>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</si>
  <si>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</si>
  <si>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</si>
  <si>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</si>
  <si>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</si>
  <si>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</si>
  <si>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2024</t>
  </si>
  <si>
    <t>February 2024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</si>
</sst>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
      <left style="medium">
        <color indexed="64"/>
      </left>
      <right style="thin">
        <color indexed="64"/>
      </right>
      <top style="medium">
        <color indexed="64"/>
      </top>
      <bottom style="thin">
        <color indexed="64"/>
      </bottom>
      <diagonal/>
    </border>
    <border>
      <left style="thick">
        <color indexed="64"/>
      </left>
      <right/>
      <top style="medium">
        <color indexed="64"/>
      </top>
      <bottom style="thin">
        <color indexed="64"/>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7">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4"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0" xfId="1" applyNumberFormat="1" applyFont="1" applyBorder="1" applyAlignment="1">
      <alignment horizontal="left" vertical="center"/>
    </xf>
    <xf numFmtId="166" fontId="10" fillId="5" borderId="20" xfId="1" applyNumberFormat="1" applyFont="1" applyFill="1" applyBorder="1" applyAlignment="1">
      <alignment horizontal="left" vertical="center"/>
    </xf>
    <xf numFmtId="167" fontId="10" fillId="0" borderId="21" xfId="0" applyNumberFormat="1" applyFont="1" applyBorder="1" applyAlignment="1">
      <alignment horizontal="center" vertical="center"/>
    </xf>
    <xf numFmtId="166" fontId="10" fillId="0" borderId="22" xfId="1" applyNumberFormat="1" applyFont="1" applyBorder="1" applyAlignment="1">
      <alignment horizontal="left" vertical="center"/>
    </xf>
    <xf numFmtId="167" fontId="10" fillId="0" borderId="23" xfId="0" applyNumberFormat="1" applyFont="1" applyBorder="1" applyAlignment="1">
      <alignment horizontal="center" vertical="center"/>
    </xf>
    <xf numFmtId="165" fontId="25" fillId="0" borderId="25"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6" xfId="0" applyNumberFormat="1" applyFont="1" applyBorder="1" applyAlignment="1">
      <alignment horizontal="center" vertical="center"/>
    </xf>
    <xf numFmtId="165" fontId="25" fillId="0" borderId="18"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19" xfId="0" applyFont="1" applyBorder="1" applyAlignment="1">
      <alignment horizontal="right" vertical="center"/>
    </xf>
    <xf numFmtId="166" fontId="25" fillId="5" borderId="27" xfId="1" applyNumberFormat="1" applyFont="1" applyFill="1" applyBorder="1" applyAlignment="1">
      <alignment horizontal="left" vertical="center"/>
    </xf>
    <xf numFmtId="166" fontId="25" fillId="0" borderId="29" xfId="1" applyNumberFormat="1" applyFont="1" applyBorder="1" applyAlignment="1">
      <alignment horizontal="left" vertical="center"/>
    </xf>
    <xf numFmtId="167" fontId="25" fillId="0" borderId="30"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1" xfId="0" quotePrefix="1" applyFont="1" applyBorder="1" applyAlignment="1">
      <alignment horizontal="left" vertical="center"/>
    </xf>
    <xf numFmtId="165" fontId="25" fillId="0" borderId="32"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6" xfId="1" applyNumberFormat="1" applyFont="1" applyBorder="1" applyAlignment="1">
      <alignment horizontal="left" vertical="center"/>
    </xf>
    <xf numFmtId="165" fontId="25" fillId="0" borderId="38"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8" xfId="0" applyNumberFormat="1" applyFont="1" applyFill="1" applyBorder="1" applyAlignment="1">
      <alignment horizontal="center" vertic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7" xfId="0" applyNumberFormat="1" applyFont="1" applyFill="1" applyBorder="1" applyAlignment="1">
      <alignment horizontal="right"/>
    </xf>
    <xf numFmtId="168" fontId="43" fillId="5" borderId="37"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7"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39" xfId="5" applyFont="1" applyFill="1" applyBorder="1" applyAlignment="1">
      <alignment horizontal="left"/>
    </xf>
    <xf numFmtId="0" fontId="49" fillId="0" borderId="39" xfId="5" applyFont="1" applyBorder="1" applyAlignment="1">
      <alignment horizontal="right"/>
    </xf>
    <xf numFmtId="0" fontId="49" fillId="0" borderId="39" xfId="5" applyFont="1" applyBorder="1" applyAlignment="1">
      <alignment horizontal="left"/>
    </xf>
    <xf numFmtId="165" fontId="31" fillId="0" borderId="0" xfId="0" applyFont="1"/>
    <xf numFmtId="172" fontId="25" fillId="5" borderId="41" xfId="0" quotePrefix="1" applyNumberFormat="1" applyFont="1" applyFill="1" applyBorder="1" applyAlignment="1">
      <alignment horizontal="center"/>
    </xf>
    <xf numFmtId="172" fontId="25" fillId="5" borderId="40" xfId="0" quotePrefix="1" applyNumberFormat="1" applyFont="1" applyFill="1" applyBorder="1" applyAlignment="1">
      <alignment horizontal="center"/>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3" xfId="0" applyFont="1" applyFill="1" applyBorder="1" applyAlignment="1">
      <alignment horizontal="center" vertical="center" wrapText="1"/>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29072.5</c:v>
                </c:pt>
                <c:pt idx="1">
                  <c:v>135060.5</c:v>
                </c:pt>
                <c:pt idx="2">
                  <c:v>211767</c:v>
                </c:pt>
                <c:pt idx="3">
                  <c:v>27330.5</c:v>
                </c:pt>
                <c:pt idx="4">
                  <c:v>1227643.5</c:v>
                </c:pt>
                <c:pt idx="5">
                  <c:v>170403</c:v>
                </c:pt>
                <c:pt idx="6">
                  <c:v>27921</c:v>
                </c:pt>
                <c:pt idx="7">
                  <c:v>6212.5</c:v>
                </c:pt>
                <c:pt idx="8">
                  <c:v>187114</c:v>
                </c:pt>
                <c:pt idx="9">
                  <c:v>85033</c:v>
                </c:pt>
                <c:pt idx="10">
                  <c:v>92614.5</c:v>
                </c:pt>
                <c:pt idx="11">
                  <c:v>223047.5</c:v>
                </c:pt>
                <c:pt idx="12">
                  <c:v>122436.5</c:v>
                </c:pt>
                <c:pt idx="13">
                  <c:v>46990</c:v>
                </c:pt>
                <c:pt idx="14">
                  <c:v>35635.5</c:v>
                </c:pt>
                <c:pt idx="15">
                  <c:v>47427.5</c:v>
                </c:pt>
                <c:pt idx="16">
                  <c:v>22990</c:v>
                </c:pt>
                <c:pt idx="17">
                  <c:v>35215.5</c:v>
                </c:pt>
                <c:pt idx="18">
                  <c:v>13265.5</c:v>
                </c:pt>
                <c:pt idx="19">
                  <c:v>48286</c:v>
                </c:pt>
                <c:pt idx="20">
                  <c:v>59721</c:v>
                </c:pt>
                <c:pt idx="21">
                  <c:v>96245</c:v>
                </c:pt>
                <c:pt idx="22">
                  <c:v>76706.5</c:v>
                </c:pt>
                <c:pt idx="23">
                  <c:v>15304</c:v>
                </c:pt>
                <c:pt idx="24">
                  <c:v>60033</c:v>
                </c:pt>
                <c:pt idx="25">
                  <c:v>121575</c:v>
                </c:pt>
                <c:pt idx="26">
                  <c:v>27279.5</c:v>
                </c:pt>
                <c:pt idx="27">
                  <c:v>119258</c:v>
                </c:pt>
                <c:pt idx="28">
                  <c:v>14434.5</c:v>
                </c:pt>
                <c:pt idx="29">
                  <c:v>52485</c:v>
                </c:pt>
                <c:pt idx="30">
                  <c:v>48256</c:v>
                </c:pt>
                <c:pt idx="31">
                  <c:v>112030</c:v>
                </c:pt>
                <c:pt idx="32">
                  <c:v>80276.5</c:v>
                </c:pt>
                <c:pt idx="33">
                  <c:v>22292.5</c:v>
                </c:pt>
                <c:pt idx="34">
                  <c:v>77377.5</c:v>
                </c:pt>
                <c:pt idx="35">
                  <c:v>44410</c:v>
                </c:pt>
                <c:pt idx="36">
                  <c:v>703211</c:v>
                </c:pt>
                <c:pt idx="37">
                  <c:v>70490.5</c:v>
                </c:pt>
                <c:pt idx="38">
                  <c:v>7601</c:v>
                </c:pt>
                <c:pt idx="39">
                  <c:v>32882.5</c:v>
                </c:pt>
                <c:pt idx="40">
                  <c:v>19444.5</c:v>
                </c:pt>
                <c:pt idx="41">
                  <c:v>51352.5</c:v>
                </c:pt>
                <c:pt idx="42">
                  <c:v>286251</c:v>
                </c:pt>
                <c:pt idx="43">
                  <c:v>105500.5</c:v>
                </c:pt>
                <c:pt idx="44">
                  <c:v>8496</c:v>
                </c:pt>
                <c:pt idx="45">
                  <c:v>94425</c:v>
                </c:pt>
                <c:pt idx="46">
                  <c:v>7154.5</c:v>
                </c:pt>
                <c:pt idx="47">
                  <c:v>59033.5</c:v>
                </c:pt>
                <c:pt idx="48">
                  <c:v>27345</c:v>
                </c:pt>
                <c:pt idx="49">
                  <c:v>10151</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+Charts'!$BW$208:$BW$503</c:f>
              <c:numCache>
                <c:formatCode>_(* #,##0_);_(* \(#,##0\);_(* "-"??_);_(@_)</c:formatCode>
                <c:ptCount val="296"/>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pt idx="293">
                  <c:v>164371</c:v>
                </c:pt>
                <c:pt idx="294">
                  <c:v>163182</c:v>
                </c:pt>
                <c:pt idx="295">
                  <c:v>163845</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7"/>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+Charts'!$BX$208:$BX$503</c:f>
              <c:numCache>
                <c:formatCode>0.0%</c:formatCode>
                <c:ptCount val="296"/>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pt idx="293">
                  <c:v>-8.0663113209130111E-2</c:v>
                </c:pt>
                <c:pt idx="294">
                  <c:v>-8.725710642010942E-2</c:v>
                </c:pt>
                <c:pt idx="295">
                  <c:v>-7.7693403209736167E-2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7"/>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+Charts'!$CD$208:$CD$503</c:f>
              <c:numCache>
                <c:formatCode>_(* #,##0_);_(* \(#,##0\);_(* "-"??_);_(@_)</c:formatCode>
                <c:ptCount val="296"/>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pt idx="293">
                  <c:v>29649</c:v>
                </c:pt>
                <c:pt idx="294">
                  <c:v>29317</c:v>
                </c:pt>
                <c:pt idx="295">
                  <c:v>29270</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+Charts'!$CE$208:$CE$503</c:f>
              <c:numCache>
                <c:formatCode>_(* #,##0_);_(* \(#,##0\);_(* "-"??_);_(@_)</c:formatCode>
                <c:ptCount val="296"/>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pt idx="293">
                  <c:v>17114</c:v>
                </c:pt>
                <c:pt idx="294">
                  <c:v>16951</c:v>
                </c:pt>
                <c:pt idx="295">
                  <c:v>17045</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+Charts'!$CF$208:$CF$503</c:f>
              <c:numCache>
                <c:formatCode>_(* #,##0_);_(* \(#,##0\);_(* "-"??_);_(@_)</c:formatCode>
                <c:ptCount val="296"/>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pt idx="293">
                  <c:v>10651</c:v>
                </c:pt>
                <c:pt idx="294">
                  <c:v>10667</c:v>
                </c:pt>
                <c:pt idx="295">
                  <c:v>10763</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+Charts'!$CG$208:$CG$503</c:f>
              <c:numCache>
                <c:formatCode>_(* #,##0_);_(* \(#,##0\);_(* "-"??_);_(@_)</c:formatCode>
                <c:ptCount val="296"/>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pt idx="293">
                  <c:v>6787</c:v>
                </c:pt>
                <c:pt idx="294">
                  <c:v>6765</c:v>
                </c:pt>
                <c:pt idx="295">
                  <c:v>6813</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+Charts'!$B$208:$B$503</c:f>
              <c:strCache>
                <c:ptCount val="29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pt idx="293">
                  <c:v>Dec 23</c:v>
                </c:pt>
                <c:pt idx="294">
                  <c:v>Jan 24</c:v>
                </c:pt>
                <c:pt idx="295">
                  <c:v>Feb 24</c:v>
                </c:pt>
              </c:strCache>
            </c:strRef>
          </c:cat>
          <c:val>
            <c:numRef>
              <c:f>'From State&amp;Country +Charts'!$CH$208:$CH$503</c:f>
              <c:numCache>
                <c:formatCode>_(* #,##0_);_(* \(#,##0\);_(* "-"??_);_(@_)</c:formatCode>
                <c:ptCount val="296"/>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pt idx="293">
                  <c:v>5409</c:v>
                </c:pt>
                <c:pt idx="294">
                  <c:v>5333</c:v>
                </c:pt>
                <c:pt idx="295">
                  <c:v>5315</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7"/>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207"/>
      <c r="C3" s="118"/>
      <c r="D3" s="82">
        <f>'OSDR Data'!A$490</f>
        <v>45323</v>
      </c>
      <c r="E3" s="83"/>
      <c r="F3" s="84"/>
      <c r="G3" s="85" t="s">
        <v>628</v>
      </c>
      <c r="H3" s="86">
        <f>D3</f>
        <v>45323</v>
      </c>
      <c r="I3" s="87"/>
    </row>
    <row r="4" spans="2:10" ht="21.45" customHeight="1" thickBot="1" x14ac:dyDescent="0.35">
      <c r="B4" s="74"/>
      <c r="C4" s="208" t="s">
        <v>839</v>
      </c>
      <c r="D4" s="209" t="s">
        <v>822</v>
      </c>
      <c r="E4" s="129" t="s">
        <v>323</v>
      </c>
      <c r="F4" s="75" t="str">
        <f>C4</f>
        <v>2024</v>
      </c>
      <c r="G4" s="73" t="str">
        <f>D4</f>
        <v>2023</v>
      </c>
      <c r="H4" s="76" t="s">
        <v>323</v>
      </c>
      <c r="I4" s="34"/>
    </row>
    <row r="5" spans="2:10" ht="25.35" customHeight="1" thickTop="1" x14ac:dyDescent="0.25">
      <c r="B5" s="119" t="s">
        <v>316</v>
      </c>
      <c r="C5" s="78">
        <f>'OSDR Data'!AG$490</f>
        <v>12307</v>
      </c>
      <c r="D5" s="77">
        <f>'OSDR Data'!AC$478</f>
        <v>11644</v>
      </c>
      <c r="E5" s="130">
        <f>IFERROR(ROUND(((C5-D5)/D5)*100,1),100)</f>
        <v>5.7</v>
      </c>
      <c r="F5" s="79">
        <f>'OSDR Data'!AD$490</f>
        <v>163845</v>
      </c>
      <c r="G5" s="77">
        <f>'OSDR Data'!AD$478</f>
        <v>177647</v>
      </c>
      <c r="H5" s="80">
        <f>ROUND(((F5-G5)/G5)*100,1)</f>
        <v>-7.8</v>
      </c>
      <c r="I5" s="35"/>
      <c r="J5" s="36" t="s">
        <v>320</v>
      </c>
    </row>
    <row r="6" spans="2:10" ht="25.35" customHeight="1" thickBot="1" x14ac:dyDescent="0.3">
      <c r="B6" s="128" t="s">
        <v>649</v>
      </c>
      <c r="C6" s="106">
        <f>ROUND(C5/$J16,0)</f>
        <v>3077</v>
      </c>
      <c r="D6" s="127">
        <f>ROUND(D5/$J17,0)</f>
        <v>2911</v>
      </c>
      <c r="E6" s="131">
        <f>IFERROR(ROUND(((C6-D6)/D6)*100,1),100)</f>
        <v>5.7</v>
      </c>
      <c r="F6" s="107">
        <f>ROUND(F5/$H27,0)</f>
        <v>3151</v>
      </c>
      <c r="G6" s="127">
        <f>ROUND(G5/$H28,0)</f>
        <v>3416</v>
      </c>
      <c r="H6" s="108">
        <f>ROUND(((F6-G6)/G6)*100,1)</f>
        <v>-7.8</v>
      </c>
      <c r="I6" s="35"/>
      <c r="J6" s="58">
        <f>C5-D5</f>
        <v>663</v>
      </c>
    </row>
    <row r="7" spans="2:10" ht="21.15" hidden="1" customHeight="1" thickTop="1" thickBot="1" x14ac:dyDescent="0.3">
      <c r="B7" s="212" t="s">
        <v>652</v>
      </c>
      <c r="C7" s="213"/>
      <c r="D7" s="213"/>
      <c r="E7" s="213"/>
      <c r="F7" s="213"/>
      <c r="G7" s="213"/>
      <c r="H7" s="214"/>
      <c r="I7" s="35"/>
      <c r="J7" s="58"/>
    </row>
    <row r="8" spans="2:10" ht="20.85" customHeight="1" thickTop="1" x14ac:dyDescent="0.25">
      <c r="B8" s="93" t="s">
        <v>317</v>
      </c>
      <c r="C8" s="95">
        <f>'OSDR Data'!B$490</f>
        <v>2102</v>
      </c>
      <c r="D8" s="94">
        <f>'OSDR Data'!B$478</f>
        <v>2149</v>
      </c>
      <c r="E8" s="96">
        <f t="shared" ref="E8:E12" si="0">IFERROR(ROUND(((C8-D8)/D8)*100,1),100)</f>
        <v>-2.2000000000000002</v>
      </c>
      <c r="F8" s="97">
        <f>'OSDR Data'!D$490</f>
        <v>29270</v>
      </c>
      <c r="G8" s="94">
        <f>'OSDR Data'!D$478</f>
        <v>35072</v>
      </c>
      <c r="H8" s="98">
        <f>ROUND(((F8-G8)/G8)*100,1)</f>
        <v>-16.5</v>
      </c>
      <c r="I8" s="37"/>
    </row>
    <row r="9" spans="2:10" ht="20.85" customHeight="1" x14ac:dyDescent="0.25">
      <c r="B9" s="99" t="s">
        <v>318</v>
      </c>
      <c r="C9" s="101">
        <f>'OSDR Data'!F$490</f>
        <v>1325</v>
      </c>
      <c r="D9" s="100">
        <f>'OSDR Data'!F$478</f>
        <v>1231</v>
      </c>
      <c r="E9" s="102">
        <f t="shared" si="0"/>
        <v>7.6</v>
      </c>
      <c r="F9" s="103">
        <f>'OSDR Data'!H$490</f>
        <v>17045</v>
      </c>
      <c r="G9" s="100">
        <f>'OSDR Data'!H$478</f>
        <v>18344</v>
      </c>
      <c r="H9" s="104">
        <f>ROUND(((F9-G9)/G9)*100,1)</f>
        <v>-7.1</v>
      </c>
      <c r="I9" s="37"/>
    </row>
    <row r="10" spans="2:10" ht="20.85" customHeight="1" x14ac:dyDescent="0.25">
      <c r="B10" s="99" t="s">
        <v>319</v>
      </c>
      <c r="C10" s="101">
        <f>'OSDR Data'!J$490</f>
        <v>871</v>
      </c>
      <c r="D10" s="100">
        <f>'OSDR Data'!J$478</f>
        <v>775</v>
      </c>
      <c r="E10" s="102">
        <f t="shared" si="0"/>
        <v>12.4</v>
      </c>
      <c r="F10" s="103">
        <f>'OSDR Data'!L$490</f>
        <v>10763</v>
      </c>
      <c r="G10" s="100">
        <f>'OSDR Data'!L$478</f>
        <v>10642</v>
      </c>
      <c r="H10" s="104">
        <f>ROUND(((F10-G10)/G10)*100,1)</f>
        <v>1.1000000000000001</v>
      </c>
      <c r="I10" s="37"/>
    </row>
    <row r="11" spans="2:10" ht="20.85" customHeight="1" x14ac:dyDescent="0.25">
      <c r="B11" s="93" t="s">
        <v>647</v>
      </c>
      <c r="C11" s="95">
        <f>'OSDR Data'!N$490</f>
        <v>508</v>
      </c>
      <c r="D11" s="94">
        <f>'OSDR Data'!N$478</f>
        <v>460</v>
      </c>
      <c r="E11" s="96">
        <f t="shared" si="0"/>
        <v>10.4</v>
      </c>
      <c r="F11" s="97">
        <f>'OSDR Data'!P$490</f>
        <v>6813</v>
      </c>
      <c r="G11" s="94">
        <f>'OSDR Data'!P$478</f>
        <v>7211</v>
      </c>
      <c r="H11" s="98">
        <f>ROUND(((F11-G11)/G11)*100,1)</f>
        <v>-5.5</v>
      </c>
      <c r="I11" s="37"/>
    </row>
    <row r="12" spans="2:10" ht="20.85" customHeight="1" thickBot="1" x14ac:dyDescent="0.3">
      <c r="B12" s="105" t="s">
        <v>648</v>
      </c>
      <c r="C12" s="89">
        <f>'OSDR Data'!R$490</f>
        <v>378</v>
      </c>
      <c r="D12" s="88">
        <f>'OSDR Data'!R$478</f>
        <v>396</v>
      </c>
      <c r="E12" s="90">
        <f t="shared" si="0"/>
        <v>-4.5</v>
      </c>
      <c r="F12" s="91">
        <f>'OSDR Data'!T$490</f>
        <v>5315</v>
      </c>
      <c r="G12" s="88">
        <f>'OSDR Data'!T$478</f>
        <v>5827</v>
      </c>
      <c r="H12" s="92">
        <f>ROUND(((F12-G12)/G12)*100,1)</f>
        <v>-8.8000000000000007</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10">
        <f>'From State&amp;Country +Charts'!$BU$502+1</f>
        <v>45323</v>
      </c>
      <c r="E16" s="211"/>
      <c r="F16" s="61" t="s">
        <v>818</v>
      </c>
      <c r="G16" s="210">
        <f>'From State&amp;Country +Charts'!$BU$503</f>
        <v>45351</v>
      </c>
      <c r="H16" s="211"/>
      <c r="I16" s="64" t="s">
        <v>838</v>
      </c>
      <c r="J16" s="109" t="str">
        <f>LEFT(I16,1)</f>
        <v>4</v>
      </c>
    </row>
    <row r="17" spans="2:10" ht="20.399999999999999" customHeight="1" x14ac:dyDescent="0.25">
      <c r="B17" s="62" t="s">
        <v>636</v>
      </c>
      <c r="C17" s="63"/>
      <c r="D17" s="210">
        <f>'From State&amp;Country +Charts'!$BU$490+1</f>
        <v>44958</v>
      </c>
      <c r="E17" s="211"/>
      <c r="F17" s="61" t="s">
        <v>818</v>
      </c>
      <c r="G17" s="210">
        <f>'From State&amp;Country +Charts'!$BU$491</f>
        <v>44985</v>
      </c>
      <c r="H17" s="211"/>
      <c r="I17" s="64" t="s">
        <v>838</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3077</v>
      </c>
      <c r="H19" s="123"/>
      <c r="I19" s="125"/>
      <c r="J19" s="126"/>
    </row>
    <row r="20" spans="2:10" ht="20.399999999999999" customHeight="1" x14ac:dyDescent="0.25">
      <c r="B20" s="113" t="s">
        <v>650</v>
      </c>
      <c r="C20" s="111"/>
      <c r="D20" s="114"/>
      <c r="E20" s="111"/>
      <c r="F20" s="112"/>
      <c r="G20" s="115">
        <f>D6</f>
        <v>2911</v>
      </c>
      <c r="H20" s="123"/>
      <c r="I20" s="125"/>
      <c r="J20" s="126"/>
    </row>
    <row r="21" spans="2:10" ht="20.399999999999999" customHeight="1" x14ac:dyDescent="0.25">
      <c r="B21" s="113"/>
      <c r="C21" s="111"/>
      <c r="D21" s="111"/>
      <c r="E21" s="111" t="s">
        <v>494</v>
      </c>
      <c r="F21" s="112"/>
      <c r="G21" s="116">
        <f>G19-G20</f>
        <v>166</v>
      </c>
      <c r="H21" s="185">
        <f>G21/G20</f>
        <v>5.7025077293026451E-2</v>
      </c>
      <c r="I21" s="125"/>
      <c r="J21" s="126"/>
    </row>
    <row r="23" spans="2:10" ht="20.100000000000001" customHeight="1" x14ac:dyDescent="0.25">
      <c r="B23" s="110" t="s">
        <v>493</v>
      </c>
      <c r="C23" s="111"/>
      <c r="D23" s="111"/>
      <c r="E23" s="111"/>
      <c r="F23" s="112"/>
      <c r="G23" s="115">
        <f>C5</f>
        <v>12307</v>
      </c>
      <c r="H23" s="34"/>
      <c r="I23" s="34"/>
    </row>
    <row r="24" spans="2:10" ht="20.100000000000001" customHeight="1" x14ac:dyDescent="0.25">
      <c r="B24" s="113" t="s">
        <v>632</v>
      </c>
      <c r="C24" s="111"/>
      <c r="D24" s="114"/>
      <c r="E24" s="111"/>
      <c r="F24" s="112"/>
      <c r="G24" s="115">
        <f>D5</f>
        <v>11644</v>
      </c>
      <c r="H24" s="34"/>
      <c r="I24" s="34"/>
    </row>
    <row r="25" spans="2:10" ht="20.100000000000001" customHeight="1" x14ac:dyDescent="0.25">
      <c r="B25" s="113"/>
      <c r="C25" s="111"/>
      <c r="D25" s="111"/>
      <c r="E25" s="111" t="s">
        <v>494</v>
      </c>
      <c r="F25" s="112"/>
      <c r="G25" s="116">
        <f>G23-G24</f>
        <v>663</v>
      </c>
      <c r="H25" s="38"/>
    </row>
    <row r="27" spans="2:10" ht="20.100000000000001" customHeight="1" x14ac:dyDescent="0.25">
      <c r="B27" s="110" t="s">
        <v>629</v>
      </c>
      <c r="C27" s="111"/>
      <c r="D27" s="111"/>
      <c r="E27" s="111"/>
      <c r="F27" s="112"/>
      <c r="G27" s="115">
        <f>F5</f>
        <v>163845</v>
      </c>
      <c r="H27" s="117">
        <v>52</v>
      </c>
    </row>
    <row r="28" spans="2:10" ht="20.100000000000001" customHeight="1" x14ac:dyDescent="0.25">
      <c r="B28" s="113" t="s">
        <v>630</v>
      </c>
      <c r="C28" s="111"/>
      <c r="D28" s="114"/>
      <c r="E28" s="111"/>
      <c r="F28" s="112"/>
      <c r="G28" s="115">
        <f>G5</f>
        <v>177647</v>
      </c>
      <c r="H28" s="117">
        <v>52</v>
      </c>
    </row>
    <row r="29" spans="2:10" ht="20.100000000000001" customHeight="1" x14ac:dyDescent="0.25">
      <c r="B29" s="113"/>
      <c r="C29" s="111"/>
      <c r="D29" s="111"/>
      <c r="E29" s="111" t="s">
        <v>494</v>
      </c>
      <c r="F29" s="112"/>
      <c r="G29" s="116">
        <f>G27-G28</f>
        <v>-13802</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AC478" sqref="AC478"/>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1" t="s">
        <v>327</v>
      </c>
      <c r="C1" s="191"/>
      <c r="D1" s="195" t="s">
        <v>328</v>
      </c>
      <c r="E1" s="195"/>
      <c r="F1" s="191" t="s">
        <v>329</v>
      </c>
      <c r="G1" s="191"/>
      <c r="H1" s="195" t="s">
        <v>330</v>
      </c>
      <c r="I1" s="195"/>
      <c r="J1" s="191" t="s">
        <v>331</v>
      </c>
      <c r="K1" s="191"/>
      <c r="L1" s="195" t="s">
        <v>332</v>
      </c>
      <c r="M1" s="191"/>
      <c r="N1" s="191" t="s">
        <v>641</v>
      </c>
      <c r="O1" s="191"/>
      <c r="P1" s="195" t="s">
        <v>642</v>
      </c>
      <c r="Q1" s="191"/>
      <c r="R1" s="191" t="s">
        <v>643</v>
      </c>
      <c r="S1" s="191"/>
      <c r="T1" s="195" t="s">
        <v>644</v>
      </c>
      <c r="U1" s="15"/>
      <c r="V1" s="16" t="s">
        <v>291</v>
      </c>
      <c r="W1" s="16" t="s">
        <v>292</v>
      </c>
      <c r="X1" s="16" t="s">
        <v>293</v>
      </c>
      <c r="Y1" s="16" t="s">
        <v>645</v>
      </c>
      <c r="Z1" s="16" t="s">
        <v>646</v>
      </c>
      <c r="AC1" s="191" t="s">
        <v>333</v>
      </c>
      <c r="AD1" s="192" t="s">
        <v>334</v>
      </c>
      <c r="AE1" s="18" t="s">
        <v>335</v>
      </c>
      <c r="AF1" s="18"/>
      <c r="AG1" s="194" t="s">
        <v>294</v>
      </c>
      <c r="AH1" s="194" t="s">
        <v>295</v>
      </c>
      <c r="AI1" s="191" t="s">
        <v>296</v>
      </c>
      <c r="AJ1" s="191" t="s">
        <v>336</v>
      </c>
      <c r="AK1" s="194" t="s">
        <v>297</v>
      </c>
      <c r="AL1" s="194"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3">
        <f>'From State&amp;Country +Charts'!H380</f>
        <v>2616</v>
      </c>
      <c r="C367" s="193"/>
      <c r="D367" s="193">
        <f t="shared" si="264"/>
        <v>27767</v>
      </c>
      <c r="E367" s="193"/>
      <c r="F367" s="193">
        <f>'From State&amp;Country +Charts'!AN380</f>
        <v>1571</v>
      </c>
      <c r="G367" s="193"/>
      <c r="H367" s="193">
        <f t="shared" si="265"/>
        <v>18620</v>
      </c>
      <c r="I367" s="193"/>
      <c r="J367" s="193">
        <f>'From State&amp;Country +Charts'!AT380</f>
        <v>851</v>
      </c>
      <c r="K367" s="193"/>
      <c r="L367" s="193">
        <f t="shared" si="266"/>
        <v>8989</v>
      </c>
      <c r="M367" s="193"/>
      <c r="N367" s="4">
        <f>'From State&amp;Country +Charts'!F380</f>
        <v>586</v>
      </c>
      <c r="O367" s="193"/>
      <c r="P367" s="193">
        <f t="shared" si="223"/>
        <v>6709</v>
      </c>
      <c r="Q367" s="193"/>
      <c r="R367" s="4">
        <f>'From State&amp;Country +Charts'!O380</f>
        <v>520</v>
      </c>
      <c r="S367" s="193"/>
      <c r="T367" s="193">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3">
        <f>'From State&amp;Country +Charts'!BR380</f>
        <v>13747</v>
      </c>
      <c r="AD367" s="4">
        <f>SUM(AC356:AC367)</f>
        <v>152804</v>
      </c>
      <c r="AE367" s="68">
        <f t="shared" si="271"/>
        <v>0.48487794340030255</v>
      </c>
      <c r="AF367" s="52"/>
      <c r="AG367" s="193">
        <f t="shared" si="272"/>
        <v>13747</v>
      </c>
      <c r="AH367" s="193">
        <v>8052</v>
      </c>
      <c r="AI367" s="193">
        <f t="shared" si="273"/>
        <v>5695</v>
      </c>
      <c r="AJ367" s="193">
        <f t="shared" si="274"/>
        <v>95476</v>
      </c>
      <c r="AK367" s="193">
        <f t="shared" si="275"/>
        <v>7956.333333333333</v>
      </c>
      <c r="AL367" s="193">
        <f t="shared" si="276"/>
        <v>57328</v>
      </c>
      <c r="AM367" s="69">
        <v>9.1365388812104459E-2</v>
      </c>
    </row>
    <row r="368" spans="1:39" x14ac:dyDescent="0.3">
      <c r="A368" s="32">
        <v>41609</v>
      </c>
      <c r="B368" s="193">
        <f>'From State&amp;Country +Charts'!H381</f>
        <v>1833</v>
      </c>
      <c r="C368" s="193"/>
      <c r="D368" s="193">
        <f t="shared" ref="D368:D373" si="277">SUM(B357:B368)</f>
        <v>27583</v>
      </c>
      <c r="E368" s="193"/>
      <c r="F368" s="193">
        <f>'From State&amp;Country +Charts'!AN381</f>
        <v>1216</v>
      </c>
      <c r="G368" s="193"/>
      <c r="H368" s="193">
        <f t="shared" ref="H368:H373" si="278">SUM(F357:F368)</f>
        <v>18320</v>
      </c>
      <c r="I368" s="193"/>
      <c r="J368" s="193">
        <f>'From State&amp;Country +Charts'!AT381</f>
        <v>573</v>
      </c>
      <c r="K368" s="193"/>
      <c r="L368" s="193">
        <f t="shared" ref="L368:L373" si="279">SUM(J357:J368)</f>
        <v>8863</v>
      </c>
      <c r="M368" s="193"/>
      <c r="N368" s="4">
        <f>'From State&amp;Country +Charts'!F381</f>
        <v>413</v>
      </c>
      <c r="O368" s="193"/>
      <c r="P368" s="193">
        <f t="shared" si="223"/>
        <v>6637</v>
      </c>
      <c r="Q368" s="193"/>
      <c r="R368" s="4">
        <f>'From State&amp;Country +Charts'!O381</f>
        <v>367</v>
      </c>
      <c r="S368" s="193"/>
      <c r="T368" s="193">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3">
        <f>'From State&amp;Country +Charts'!BR381</f>
        <v>10089</v>
      </c>
      <c r="AD368" s="193">
        <f t="shared" si="270"/>
        <v>151209</v>
      </c>
      <c r="AE368" s="68">
        <f t="shared" ref="AE368:AE373" si="283">(AC368/AC356)-1</f>
        <v>-0.13651146867511121</v>
      </c>
      <c r="AF368" s="52"/>
      <c r="AG368" s="193">
        <f t="shared" ref="AG368:AG373" si="284">AC368</f>
        <v>10089</v>
      </c>
      <c r="AH368" s="193">
        <v>7235</v>
      </c>
      <c r="AI368" s="193">
        <f t="shared" ref="AI368:AI373" si="285">AG368-AH368</f>
        <v>2854</v>
      </c>
      <c r="AJ368" s="193">
        <f t="shared" si="274"/>
        <v>89269</v>
      </c>
      <c r="AK368" s="193">
        <f t="shared" si="275"/>
        <v>7439.083333333333</v>
      </c>
      <c r="AL368" s="193">
        <f t="shared" ref="AL368:AL373" si="286">SUM(AH357:AH368)</f>
        <v>61940</v>
      </c>
      <c r="AM368" s="69">
        <v>9.3269897908613342E-2</v>
      </c>
    </row>
    <row r="369" spans="1:39" x14ac:dyDescent="0.3">
      <c r="A369" s="32">
        <v>41640</v>
      </c>
      <c r="B369" s="193">
        <f>'From State&amp;Country +Charts'!H382</f>
        <v>2302</v>
      </c>
      <c r="C369" s="193"/>
      <c r="D369" s="193">
        <f t="shared" si="277"/>
        <v>28107</v>
      </c>
      <c r="E369" s="193"/>
      <c r="F369" s="193">
        <f>'From State&amp;Country +Charts'!AN382</f>
        <v>1434</v>
      </c>
      <c r="G369" s="193"/>
      <c r="H369" s="193">
        <f t="shared" si="278"/>
        <v>18409</v>
      </c>
      <c r="I369" s="193"/>
      <c r="J369" s="193">
        <f>'From State&amp;Country +Charts'!AT382</f>
        <v>658</v>
      </c>
      <c r="K369" s="193"/>
      <c r="L369" s="193">
        <f t="shared" si="279"/>
        <v>8939</v>
      </c>
      <c r="M369" s="193"/>
      <c r="N369" s="4">
        <f>'From State&amp;Country +Charts'!F382</f>
        <v>532</v>
      </c>
      <c r="O369" s="193"/>
      <c r="P369" s="193">
        <f t="shared" si="223"/>
        <v>6735</v>
      </c>
      <c r="Q369" s="193"/>
      <c r="R369" s="4">
        <f>'From State&amp;Country +Charts'!O382</f>
        <v>471</v>
      </c>
      <c r="S369" s="193"/>
      <c r="T369" s="193">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3">
        <f>'From State&amp;Country +Charts'!BR382</f>
        <v>12061</v>
      </c>
      <c r="AD369" s="193">
        <f t="shared" ref="AD369:AD375" si="287">SUM(AC358:AC369)</f>
        <v>153357</v>
      </c>
      <c r="AE369" s="68">
        <f t="shared" si="283"/>
        <v>0.21668516089982859</v>
      </c>
      <c r="AF369" s="52"/>
      <c r="AG369" s="193">
        <f t="shared" si="284"/>
        <v>12061</v>
      </c>
      <c r="AH369" s="193">
        <v>6116</v>
      </c>
      <c r="AI369" s="193">
        <f t="shared" si="285"/>
        <v>5945</v>
      </c>
      <c r="AJ369" s="193">
        <f t="shared" ref="AJ369:AJ375" si="288">SUM(AI358:AI369)</f>
        <v>87538</v>
      </c>
      <c r="AK369" s="193">
        <f t="shared" ref="AK369:AK375" si="289">AJ369/12</f>
        <v>7294.833333333333</v>
      </c>
      <c r="AL369" s="193">
        <f t="shared" si="286"/>
        <v>65819</v>
      </c>
      <c r="AM369" s="69">
        <v>9.2612552856313743E-2</v>
      </c>
    </row>
    <row r="370" spans="1:39" x14ac:dyDescent="0.3">
      <c r="A370" s="32">
        <v>41671</v>
      </c>
      <c r="B370" s="193">
        <f>'From State&amp;Country +Charts'!H383</f>
        <v>2080</v>
      </c>
      <c r="C370" s="193"/>
      <c r="D370" s="193">
        <f t="shared" si="277"/>
        <v>28313</v>
      </c>
      <c r="E370" s="193"/>
      <c r="F370" s="193">
        <f>'From State&amp;Country +Charts'!AN383</f>
        <v>1503</v>
      </c>
      <c r="G370" s="193"/>
      <c r="H370" s="193">
        <f t="shared" si="278"/>
        <v>18383</v>
      </c>
      <c r="I370" s="193"/>
      <c r="J370" s="193">
        <f>'From State&amp;Country +Charts'!AT383</f>
        <v>674</v>
      </c>
      <c r="K370" s="193"/>
      <c r="L370" s="193">
        <f t="shared" si="279"/>
        <v>8989</v>
      </c>
      <c r="M370" s="193"/>
      <c r="N370" s="4">
        <f>'From State&amp;Country +Charts'!F383</f>
        <v>512</v>
      </c>
      <c r="O370" s="193"/>
      <c r="P370" s="193">
        <f t="shared" si="223"/>
        <v>6779</v>
      </c>
      <c r="Q370" s="193"/>
      <c r="R370" s="4">
        <f>'From State&amp;Country +Charts'!O383</f>
        <v>493</v>
      </c>
      <c r="S370" s="193"/>
      <c r="T370" s="193">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3">
        <f>'From State&amp;Country +Charts'!BR383</f>
        <v>11894</v>
      </c>
      <c r="AD370" s="193">
        <f t="shared" si="287"/>
        <v>154608</v>
      </c>
      <c r="AE370" s="68">
        <f t="shared" si="283"/>
        <v>0.11754204641548438</v>
      </c>
      <c r="AF370" s="52"/>
      <c r="AG370" s="193">
        <f t="shared" si="284"/>
        <v>11894</v>
      </c>
      <c r="AH370" s="193">
        <v>8131</v>
      </c>
      <c r="AI370" s="193">
        <f t="shared" si="285"/>
        <v>3763</v>
      </c>
      <c r="AJ370" s="193">
        <f t="shared" si="288"/>
        <v>83329</v>
      </c>
      <c r="AK370" s="193">
        <f t="shared" si="289"/>
        <v>6944.083333333333</v>
      </c>
      <c r="AL370" s="193">
        <f t="shared" si="286"/>
        <v>71279</v>
      </c>
      <c r="AM370" s="69">
        <v>9.3072137212039691E-2</v>
      </c>
    </row>
    <row r="371" spans="1:39" x14ac:dyDescent="0.3">
      <c r="A371" s="32">
        <v>41699</v>
      </c>
      <c r="B371" s="193">
        <f>'From State&amp;Country +Charts'!H384</f>
        <v>3068</v>
      </c>
      <c r="C371" s="193"/>
      <c r="D371" s="193">
        <f t="shared" si="277"/>
        <v>28934</v>
      </c>
      <c r="E371" s="193"/>
      <c r="F371" s="193">
        <f>'From State&amp;Country +Charts'!AN384</f>
        <v>2227</v>
      </c>
      <c r="G371" s="193"/>
      <c r="H371" s="193">
        <f t="shared" si="278"/>
        <v>18696</v>
      </c>
      <c r="I371" s="193"/>
      <c r="J371" s="193">
        <f>'From State&amp;Country +Charts'!AT384</f>
        <v>1016</v>
      </c>
      <c r="K371" s="193"/>
      <c r="L371" s="193">
        <f t="shared" si="279"/>
        <v>9160</v>
      </c>
      <c r="M371" s="193"/>
      <c r="N371" s="4">
        <f>'From State&amp;Country +Charts'!F384</f>
        <v>720</v>
      </c>
      <c r="O371" s="193"/>
      <c r="P371" s="193">
        <f t="shared" si="223"/>
        <v>6918</v>
      </c>
      <c r="Q371" s="193"/>
      <c r="R371" s="4">
        <f>'From State&amp;Country +Charts'!O384</f>
        <v>640</v>
      </c>
      <c r="S371" s="193"/>
      <c r="T371" s="193">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3">
        <f>'From State&amp;Country +Charts'!BR384</f>
        <v>16439</v>
      </c>
      <c r="AD371" s="193">
        <f t="shared" si="287"/>
        <v>157479</v>
      </c>
      <c r="AE371" s="68">
        <f t="shared" si="283"/>
        <v>0.21160082547169812</v>
      </c>
      <c r="AF371" s="52"/>
      <c r="AG371" s="193">
        <f t="shared" si="284"/>
        <v>16439</v>
      </c>
      <c r="AH371" s="193">
        <v>6759</v>
      </c>
      <c r="AI371" s="193">
        <f t="shared" si="285"/>
        <v>9680</v>
      </c>
      <c r="AJ371" s="193">
        <f t="shared" si="288"/>
        <v>84968</v>
      </c>
      <c r="AK371" s="193">
        <f t="shared" si="289"/>
        <v>7080.666666666667</v>
      </c>
      <c r="AL371" s="193">
        <f t="shared" si="286"/>
        <v>72511</v>
      </c>
      <c r="AM371" s="69">
        <v>0.10177018066792384</v>
      </c>
    </row>
    <row r="372" spans="1:39" x14ac:dyDescent="0.3">
      <c r="A372" s="32">
        <v>41730</v>
      </c>
      <c r="B372" s="193">
        <f>'From State&amp;Country +Charts'!H385</f>
        <v>2201</v>
      </c>
      <c r="C372" s="193"/>
      <c r="D372" s="193">
        <f t="shared" si="277"/>
        <v>29192</v>
      </c>
      <c r="E372" s="193"/>
      <c r="F372" s="193">
        <f>'From State&amp;Country +Charts'!AN385</f>
        <v>1707</v>
      </c>
      <c r="G372" s="193"/>
      <c r="H372" s="193">
        <f t="shared" si="278"/>
        <v>18946</v>
      </c>
      <c r="I372" s="193"/>
      <c r="J372" s="193">
        <f>'From State&amp;Country +Charts'!AT385</f>
        <v>757</v>
      </c>
      <c r="K372" s="193"/>
      <c r="L372" s="193">
        <f t="shared" si="279"/>
        <v>9291</v>
      </c>
      <c r="M372" s="193"/>
      <c r="N372" s="4">
        <f>'From State&amp;Country +Charts'!F385</f>
        <v>545</v>
      </c>
      <c r="O372" s="193"/>
      <c r="P372" s="193">
        <f t="shared" si="223"/>
        <v>7036</v>
      </c>
      <c r="Q372" s="193"/>
      <c r="R372" s="4">
        <f>'From State&amp;Country +Charts'!O385</f>
        <v>551</v>
      </c>
      <c r="S372" s="193"/>
      <c r="T372" s="193">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3">
        <f>'From State&amp;Country +Charts'!BR385</f>
        <v>12603</v>
      </c>
      <c r="AD372" s="193">
        <f t="shared" si="287"/>
        <v>159441</v>
      </c>
      <c r="AE372" s="68">
        <f t="shared" si="283"/>
        <v>0.18438116718353537</v>
      </c>
      <c r="AF372" s="52"/>
      <c r="AG372" s="193">
        <f t="shared" si="284"/>
        <v>12603</v>
      </c>
      <c r="AH372" s="193">
        <v>5303</v>
      </c>
      <c r="AI372" s="193">
        <f t="shared" si="285"/>
        <v>7300</v>
      </c>
      <c r="AJ372" s="193">
        <f t="shared" si="288"/>
        <v>86400</v>
      </c>
      <c r="AK372" s="193">
        <f t="shared" si="289"/>
        <v>7200</v>
      </c>
      <c r="AL372" s="193">
        <f t="shared" si="286"/>
        <v>73041</v>
      </c>
      <c r="AM372" s="69">
        <v>0.10640323732444656</v>
      </c>
    </row>
    <row r="373" spans="1:39" x14ac:dyDescent="0.3">
      <c r="A373" s="32">
        <v>41760</v>
      </c>
      <c r="B373" s="193">
        <f>'From State&amp;Country +Charts'!H386</f>
        <v>2714</v>
      </c>
      <c r="C373" s="193"/>
      <c r="D373" s="193">
        <f t="shared" si="277"/>
        <v>30069</v>
      </c>
      <c r="E373" s="193"/>
      <c r="F373" s="193">
        <f>'From State&amp;Country +Charts'!AN386</f>
        <v>1984</v>
      </c>
      <c r="G373" s="193"/>
      <c r="H373" s="193">
        <f t="shared" si="278"/>
        <v>19603</v>
      </c>
      <c r="I373" s="193"/>
      <c r="J373" s="193">
        <f>'From State&amp;Country +Charts'!AT386</f>
        <v>998</v>
      </c>
      <c r="K373" s="193"/>
      <c r="L373" s="193">
        <f t="shared" si="279"/>
        <v>9701</v>
      </c>
      <c r="M373" s="193"/>
      <c r="N373" s="4">
        <f>'From State&amp;Country +Charts'!F386</f>
        <v>748</v>
      </c>
      <c r="O373" s="193"/>
      <c r="P373" s="193">
        <f t="shared" si="223"/>
        <v>7314</v>
      </c>
      <c r="Q373" s="193"/>
      <c r="R373" s="4">
        <f>'From State&amp;Country +Charts'!O386</f>
        <v>619</v>
      </c>
      <c r="S373" s="193"/>
      <c r="T373" s="193">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3">
        <f>'From State&amp;Country +Charts'!BR386</f>
        <v>15405</v>
      </c>
      <c r="AD373" s="193">
        <f t="shared" si="287"/>
        <v>164591</v>
      </c>
      <c r="AE373" s="68">
        <f t="shared" si="283"/>
        <v>0.50219405168210618</v>
      </c>
      <c r="AF373" s="52"/>
      <c r="AG373" s="193">
        <f t="shared" si="284"/>
        <v>15405</v>
      </c>
      <c r="AH373" s="193">
        <v>4784</v>
      </c>
      <c r="AI373" s="193">
        <f t="shared" si="285"/>
        <v>10621</v>
      </c>
      <c r="AJ373" s="193">
        <f t="shared" si="288"/>
        <v>93216</v>
      </c>
      <c r="AK373" s="193">
        <f t="shared" si="289"/>
        <v>7768</v>
      </c>
      <c r="AL373" s="193">
        <f t="shared" si="286"/>
        <v>71375</v>
      </c>
      <c r="AM373" s="69">
        <v>0.10606945796819214</v>
      </c>
    </row>
    <row r="374" spans="1:39" x14ac:dyDescent="0.3">
      <c r="A374" s="32">
        <v>41791</v>
      </c>
      <c r="B374" s="193">
        <f>'From State&amp;Country +Charts'!H387</f>
        <v>2724</v>
      </c>
      <c r="C374" s="193"/>
      <c r="D374" s="193">
        <f t="shared" ref="D374:D379" si="290">SUM(B363:B374)</f>
        <v>30163</v>
      </c>
      <c r="E374" s="193"/>
      <c r="F374" s="193">
        <f>'From State&amp;Country +Charts'!AN387</f>
        <v>1636</v>
      </c>
      <c r="G374" s="193"/>
      <c r="H374" s="193">
        <f t="shared" ref="H374:H379" si="291">SUM(F363:F374)</f>
        <v>19487</v>
      </c>
      <c r="I374" s="193"/>
      <c r="J374" s="193">
        <f>'From State&amp;Country +Charts'!AT387</f>
        <v>760</v>
      </c>
      <c r="K374" s="193"/>
      <c r="L374" s="193">
        <f t="shared" ref="L374:L379" si="292">SUM(J363:J374)</f>
        <v>9641</v>
      </c>
      <c r="M374" s="193"/>
      <c r="N374" s="4">
        <f>'From State&amp;Country +Charts'!F387</f>
        <v>658</v>
      </c>
      <c r="O374" s="193"/>
      <c r="P374" s="193">
        <f t="shared" si="223"/>
        <v>7252</v>
      </c>
      <c r="Q374" s="193"/>
      <c r="R374" s="4">
        <f>'From State&amp;Country +Charts'!O387</f>
        <v>561</v>
      </c>
      <c r="S374" s="193"/>
      <c r="T374" s="193">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3">
        <f>'From State&amp;Country +Charts'!BR387</f>
        <v>14380</v>
      </c>
      <c r="AD374" s="193">
        <f t="shared" si="287"/>
        <v>163995</v>
      </c>
      <c r="AE374" s="68">
        <f t="shared" ref="AE374:AE379" si="296">(AC374/AC362)-1</f>
        <v>-3.9797008547008517E-2</v>
      </c>
      <c r="AF374" s="52"/>
      <c r="AG374" s="193">
        <f t="shared" ref="AG374:AG379" si="297">AC374</f>
        <v>14380</v>
      </c>
      <c r="AH374" s="193">
        <v>5397</v>
      </c>
      <c r="AI374" s="193">
        <f t="shared" ref="AI374:AI379" si="298">AG374-AH374</f>
        <v>8983</v>
      </c>
      <c r="AJ374" s="193">
        <f t="shared" si="288"/>
        <v>92362</v>
      </c>
      <c r="AK374" s="193">
        <f t="shared" si="289"/>
        <v>7696.833333333333</v>
      </c>
      <c r="AL374" s="193">
        <f t="shared" ref="AL374:AL379" si="299">SUM(AH363:AH374)</f>
        <v>71633</v>
      </c>
      <c r="AM374" s="69">
        <v>9.6036161335187761E-2</v>
      </c>
    </row>
    <row r="375" spans="1:39" x14ac:dyDescent="0.3">
      <c r="A375" s="32">
        <v>41821</v>
      </c>
      <c r="B375" s="193">
        <f>'From State&amp;Country +Charts'!H388</f>
        <v>2830</v>
      </c>
      <c r="C375" s="193"/>
      <c r="D375" s="193">
        <f t="shared" si="290"/>
        <v>30587</v>
      </c>
      <c r="E375" s="193"/>
      <c r="F375" s="193">
        <f>'From State&amp;Country +Charts'!AN388</f>
        <v>1703</v>
      </c>
      <c r="G375" s="193"/>
      <c r="H375" s="193">
        <f t="shared" si="291"/>
        <v>19754</v>
      </c>
      <c r="I375" s="193"/>
      <c r="J375" s="193">
        <f>'From State&amp;Country +Charts'!AT388</f>
        <v>872</v>
      </c>
      <c r="K375" s="193"/>
      <c r="L375" s="193">
        <f t="shared" si="292"/>
        <v>9752</v>
      </c>
      <c r="M375" s="193"/>
      <c r="N375" s="4">
        <f>'From State&amp;Country +Charts'!F388</f>
        <v>723</v>
      </c>
      <c r="O375" s="193"/>
      <c r="P375" s="193">
        <f t="shared" si="223"/>
        <v>7415</v>
      </c>
      <c r="Q375" s="193"/>
      <c r="R375" s="4">
        <f>'From State&amp;Country +Charts'!O388</f>
        <v>611</v>
      </c>
      <c r="S375" s="193"/>
      <c r="T375" s="193">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3">
        <f>'From State&amp;Country +Charts'!BR388</f>
        <v>15188</v>
      </c>
      <c r="AD375" s="193">
        <f t="shared" si="287"/>
        <v>166411</v>
      </c>
      <c r="AE375" s="68">
        <f t="shared" si="296"/>
        <v>0.18916379580331966</v>
      </c>
      <c r="AF375" s="52"/>
      <c r="AG375" s="193">
        <f t="shared" si="297"/>
        <v>15188</v>
      </c>
      <c r="AH375" s="193">
        <v>8077</v>
      </c>
      <c r="AI375" s="193">
        <f t="shared" si="298"/>
        <v>7111</v>
      </c>
      <c r="AJ375" s="193">
        <f t="shared" si="288"/>
        <v>90971</v>
      </c>
      <c r="AK375" s="193">
        <f t="shared" si="289"/>
        <v>7580.916666666667</v>
      </c>
      <c r="AL375" s="193">
        <f t="shared" si="299"/>
        <v>75440</v>
      </c>
      <c r="AM375" s="69">
        <v>9.6523571240452993E-2</v>
      </c>
    </row>
    <row r="376" spans="1:39" x14ac:dyDescent="0.3">
      <c r="A376" s="32">
        <v>41852</v>
      </c>
      <c r="B376" s="193">
        <f>'From State&amp;Country +Charts'!H389</f>
        <v>3745</v>
      </c>
      <c r="C376" s="193"/>
      <c r="D376" s="193">
        <f t="shared" si="290"/>
        <v>31074</v>
      </c>
      <c r="E376" s="193"/>
      <c r="F376" s="193">
        <f>'From State&amp;Country +Charts'!AN389</f>
        <v>2211</v>
      </c>
      <c r="G376" s="193"/>
      <c r="H376" s="193">
        <f t="shared" si="291"/>
        <v>20201</v>
      </c>
      <c r="I376" s="193"/>
      <c r="J376" s="193">
        <f>'From State&amp;Country +Charts'!AT389</f>
        <v>1200</v>
      </c>
      <c r="K376" s="193"/>
      <c r="L376" s="193">
        <f t="shared" si="292"/>
        <v>9882</v>
      </c>
      <c r="M376" s="193"/>
      <c r="N376" s="4">
        <f>'From State&amp;Country +Charts'!F389</f>
        <v>840</v>
      </c>
      <c r="O376" s="193"/>
      <c r="P376" s="193">
        <f t="shared" si="223"/>
        <v>7499</v>
      </c>
      <c r="Q376" s="193"/>
      <c r="R376" s="4">
        <f>'From State&amp;Country +Charts'!O389</f>
        <v>747</v>
      </c>
      <c r="S376" s="193"/>
      <c r="T376" s="193">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3">
        <f>'From State&amp;Country +Charts'!BR389</f>
        <v>20247</v>
      </c>
      <c r="AD376" s="193">
        <f t="shared" ref="AD376:AD381" si="300">SUM(AC365:AC376)</f>
        <v>169272</v>
      </c>
      <c r="AE376" s="68">
        <f t="shared" si="296"/>
        <v>0.16455769009547905</v>
      </c>
      <c r="AF376" s="52"/>
      <c r="AG376" s="193">
        <f t="shared" si="297"/>
        <v>20247</v>
      </c>
      <c r="AH376" s="193">
        <v>6988</v>
      </c>
      <c r="AI376" s="193">
        <f t="shared" si="298"/>
        <v>13259</v>
      </c>
      <c r="AJ376" s="193">
        <f t="shared" ref="AJ376:AJ381" si="301">SUM(AI365:AI376)</f>
        <v>89796</v>
      </c>
      <c r="AK376" s="193">
        <f t="shared" ref="AK376:AK381" si="302">AJ376/12</f>
        <v>7483</v>
      </c>
      <c r="AL376" s="193">
        <f t="shared" si="299"/>
        <v>79476</v>
      </c>
      <c r="AM376" s="69">
        <v>9.171729145058527E-2</v>
      </c>
    </row>
    <row r="377" spans="1:39" x14ac:dyDescent="0.3">
      <c r="A377" s="32">
        <v>41883</v>
      </c>
      <c r="B377" s="193">
        <f>'From State&amp;Country +Charts'!H390</f>
        <v>3233</v>
      </c>
      <c r="C377" s="193"/>
      <c r="D377" s="193">
        <f t="shared" si="290"/>
        <v>31656</v>
      </c>
      <c r="E377" s="193"/>
      <c r="F377" s="193">
        <f>'From State&amp;Country +Charts'!AN390</f>
        <v>1787</v>
      </c>
      <c r="G377" s="193"/>
      <c r="H377" s="193">
        <f t="shared" si="291"/>
        <v>20459</v>
      </c>
      <c r="I377" s="193"/>
      <c r="J377" s="193">
        <f>'From State&amp;Country +Charts'!AT390</f>
        <v>917</v>
      </c>
      <c r="K377" s="193"/>
      <c r="L377" s="193">
        <f t="shared" si="292"/>
        <v>9997</v>
      </c>
      <c r="M377" s="193"/>
      <c r="N377" s="4">
        <f>'From State&amp;Country +Charts'!F390</f>
        <v>686</v>
      </c>
      <c r="O377" s="193"/>
      <c r="P377" s="193">
        <f t="shared" si="223"/>
        <v>7536</v>
      </c>
      <c r="Q377" s="193"/>
      <c r="R377" s="4">
        <f>'From State&amp;Country +Charts'!O390</f>
        <v>657</v>
      </c>
      <c r="S377" s="193"/>
      <c r="T377" s="193">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3">
        <f>'From State&amp;Country +Charts'!BR390</f>
        <v>16685</v>
      </c>
      <c r="AD377" s="193">
        <f t="shared" si="300"/>
        <v>171565</v>
      </c>
      <c r="AE377" s="68">
        <f t="shared" si="296"/>
        <v>0.15932462479155096</v>
      </c>
      <c r="AF377" s="52"/>
      <c r="AG377" s="193">
        <f t="shared" si="297"/>
        <v>16685</v>
      </c>
      <c r="AH377" s="193">
        <v>2882</v>
      </c>
      <c r="AI377" s="193">
        <f t="shared" si="298"/>
        <v>13803</v>
      </c>
      <c r="AJ377" s="193">
        <f t="shared" si="301"/>
        <v>96481</v>
      </c>
      <c r="AK377" s="193">
        <f t="shared" si="302"/>
        <v>8040.083333333333</v>
      </c>
      <c r="AL377" s="193">
        <f t="shared" si="299"/>
        <v>75084</v>
      </c>
      <c r="AM377" s="69">
        <v>9.181899910098891E-2</v>
      </c>
    </row>
    <row r="378" spans="1:39" x14ac:dyDescent="0.3">
      <c r="A378" s="32">
        <v>41913</v>
      </c>
      <c r="B378" s="193">
        <f>'From State&amp;Country +Charts'!H391</f>
        <v>2691</v>
      </c>
      <c r="C378" s="193"/>
      <c r="D378" s="193">
        <f t="shared" si="290"/>
        <v>32037</v>
      </c>
      <c r="E378" s="193"/>
      <c r="F378" s="193">
        <f>'From State&amp;Country +Charts'!AN391</f>
        <v>1684</v>
      </c>
      <c r="G378" s="193"/>
      <c r="H378" s="193">
        <f t="shared" si="291"/>
        <v>20663</v>
      </c>
      <c r="I378" s="193"/>
      <c r="J378" s="193">
        <f>'From State&amp;Country +Charts'!AT391</f>
        <v>833</v>
      </c>
      <c r="K378" s="193"/>
      <c r="L378" s="193">
        <f t="shared" si="292"/>
        <v>10109</v>
      </c>
      <c r="M378" s="193"/>
      <c r="N378" s="4">
        <f>'From State&amp;Country +Charts'!F391</f>
        <v>592</v>
      </c>
      <c r="O378" s="193"/>
      <c r="P378" s="193">
        <f t="shared" si="223"/>
        <v>7555</v>
      </c>
      <c r="Q378" s="193"/>
      <c r="R378" s="4">
        <f>'From State&amp;Country +Charts'!O391</f>
        <v>549</v>
      </c>
      <c r="S378" s="193"/>
      <c r="T378" s="193">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3">
        <f>'From State&amp;Country +Charts'!BR391</f>
        <v>14597</v>
      </c>
      <c r="AD378" s="193">
        <f t="shared" si="300"/>
        <v>173335</v>
      </c>
      <c r="AE378" s="68">
        <f t="shared" si="296"/>
        <v>0.13799017697045302</v>
      </c>
      <c r="AF378" s="52"/>
      <c r="AG378" s="193">
        <f t="shared" si="297"/>
        <v>14597</v>
      </c>
      <c r="AH378" s="193">
        <v>1957</v>
      </c>
      <c r="AI378" s="193">
        <f t="shared" si="298"/>
        <v>12640</v>
      </c>
      <c r="AJ378" s="193">
        <f t="shared" si="301"/>
        <v>101654</v>
      </c>
      <c r="AK378" s="193">
        <f t="shared" si="302"/>
        <v>8471.1666666666661</v>
      </c>
      <c r="AL378" s="193">
        <f t="shared" si="299"/>
        <v>71681</v>
      </c>
      <c r="AM378" s="69">
        <v>9.6732205247653621E-2</v>
      </c>
    </row>
    <row r="379" spans="1:39" x14ac:dyDescent="0.3">
      <c r="A379" s="32">
        <v>41944</v>
      </c>
      <c r="B379" s="193">
        <f>'From State&amp;Country +Charts'!H392</f>
        <v>2857</v>
      </c>
      <c r="C379" s="193"/>
      <c r="D379" s="193">
        <f t="shared" si="290"/>
        <v>32278</v>
      </c>
      <c r="E379" s="193"/>
      <c r="F379" s="193">
        <f>'From State&amp;Country +Charts'!AN392</f>
        <v>1733</v>
      </c>
      <c r="G379" s="193"/>
      <c r="H379" s="193">
        <f t="shared" si="291"/>
        <v>20825</v>
      </c>
      <c r="I379" s="193"/>
      <c r="J379" s="193">
        <f>'From State&amp;Country +Charts'!AT392</f>
        <v>734</v>
      </c>
      <c r="K379" s="193"/>
      <c r="L379" s="193">
        <f t="shared" si="292"/>
        <v>9992</v>
      </c>
      <c r="M379" s="193"/>
      <c r="N379" s="4">
        <f>'From State&amp;Country +Charts'!F392</f>
        <v>659</v>
      </c>
      <c r="O379" s="193"/>
      <c r="P379" s="193">
        <f t="shared" si="223"/>
        <v>7628</v>
      </c>
      <c r="Q379" s="193"/>
      <c r="R379" s="4">
        <f>'From State&amp;Country +Charts'!O392</f>
        <v>565</v>
      </c>
      <c r="S379" s="193"/>
      <c r="T379" s="193">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3">
        <f>'From State&amp;Country +Charts'!BR392</f>
        <v>14818</v>
      </c>
      <c r="AD379" s="193">
        <f t="shared" si="300"/>
        <v>174406</v>
      </c>
      <c r="AE379" s="68">
        <f t="shared" si="296"/>
        <v>7.7907907179748381E-2</v>
      </c>
      <c r="AF379" s="52"/>
      <c r="AG379" s="193">
        <f t="shared" si="297"/>
        <v>14818</v>
      </c>
      <c r="AH379" s="193">
        <v>678</v>
      </c>
      <c r="AI379" s="193">
        <f t="shared" si="298"/>
        <v>14140</v>
      </c>
      <c r="AJ379" s="193">
        <f t="shared" si="301"/>
        <v>110099</v>
      </c>
      <c r="AK379" s="193">
        <f t="shared" si="302"/>
        <v>9174.9166666666661</v>
      </c>
      <c r="AL379" s="193">
        <f t="shared" si="299"/>
        <v>64307</v>
      </c>
      <c r="AM379" s="69">
        <v>0.10021595356998246</v>
      </c>
    </row>
    <row r="380" spans="1:39" x14ac:dyDescent="0.3">
      <c r="A380" s="32">
        <v>41974</v>
      </c>
      <c r="B380" s="193">
        <f>'From State&amp;Country +Charts'!H393</f>
        <v>2133</v>
      </c>
      <c r="C380" s="193"/>
      <c r="D380" s="193">
        <f t="shared" ref="D380:D385" si="303">SUM(B369:B380)</f>
        <v>32578</v>
      </c>
      <c r="E380" s="193"/>
      <c r="F380" s="193">
        <f>'From State&amp;Country +Charts'!AN393</f>
        <v>1309</v>
      </c>
      <c r="G380" s="193"/>
      <c r="H380" s="193">
        <f t="shared" ref="H380:H385" si="304">SUM(F369:F380)</f>
        <v>20918</v>
      </c>
      <c r="I380" s="193"/>
      <c r="J380" s="193">
        <f>'From State&amp;Country +Charts'!AT393</f>
        <v>587</v>
      </c>
      <c r="K380" s="193"/>
      <c r="L380" s="193">
        <f t="shared" ref="L380:L385" si="305">SUM(J369:J380)</f>
        <v>10006</v>
      </c>
      <c r="M380" s="193"/>
      <c r="N380" s="4">
        <f>'From State&amp;Country +Charts'!F393</f>
        <v>490</v>
      </c>
      <c r="O380" s="193"/>
      <c r="P380" s="193">
        <f t="shared" ref="P380:P385" si="306">SUM(N369:N380)</f>
        <v>7705</v>
      </c>
      <c r="Q380" s="193"/>
      <c r="R380" s="4">
        <f>'From State&amp;Country +Charts'!O393</f>
        <v>396</v>
      </c>
      <c r="S380" s="193"/>
      <c r="T380" s="193">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3">
        <f>'From State&amp;Country +Charts'!BR393</f>
        <v>10985</v>
      </c>
      <c r="AD380" s="193">
        <f t="shared" si="300"/>
        <v>175302</v>
      </c>
      <c r="AE380" s="68">
        <f t="shared" ref="AE380:AE385" si="311">(AC380/AC368)-1</f>
        <v>8.8809594607988984E-2</v>
      </c>
      <c r="AF380" s="52"/>
      <c r="AG380" s="193">
        <f t="shared" ref="AG380:AG385" si="312">AC380</f>
        <v>10985</v>
      </c>
      <c r="AH380" s="193">
        <v>986</v>
      </c>
      <c r="AI380" s="193">
        <f t="shared" ref="AI380:AI385" si="313">AG380-AH380</f>
        <v>9999</v>
      </c>
      <c r="AJ380" s="193">
        <f t="shared" si="301"/>
        <v>117244</v>
      </c>
      <c r="AK380" s="193">
        <f t="shared" si="302"/>
        <v>9770.3333333333339</v>
      </c>
      <c r="AL380" s="193">
        <f t="shared" ref="AL380:AL385" si="314">SUM(AH369:AH380)</f>
        <v>58058</v>
      </c>
      <c r="AM380" s="69">
        <v>9.4583522985889845E-2</v>
      </c>
    </row>
    <row r="381" spans="1:39" x14ac:dyDescent="0.3">
      <c r="A381" s="32">
        <v>42005</v>
      </c>
      <c r="B381" s="193">
        <f>'From State&amp;Country +Charts'!H394</f>
        <v>3138</v>
      </c>
      <c r="C381" s="193"/>
      <c r="D381" s="193">
        <f t="shared" si="303"/>
        <v>33414</v>
      </c>
      <c r="E381" s="193"/>
      <c r="F381" s="193">
        <f>'From State&amp;Country +Charts'!AN394</f>
        <v>1912</v>
      </c>
      <c r="G381" s="193"/>
      <c r="H381" s="193">
        <f t="shared" si="304"/>
        <v>21396</v>
      </c>
      <c r="I381" s="193"/>
      <c r="J381" s="193">
        <f>'From State&amp;Country +Charts'!AT394</f>
        <v>865</v>
      </c>
      <c r="K381" s="193"/>
      <c r="L381" s="193">
        <f t="shared" si="305"/>
        <v>10213</v>
      </c>
      <c r="M381" s="193"/>
      <c r="N381" s="4">
        <f>'From State&amp;Country +Charts'!F394</f>
        <v>733</v>
      </c>
      <c r="O381" s="193"/>
      <c r="P381" s="193">
        <f t="shared" si="306"/>
        <v>7906</v>
      </c>
      <c r="Q381" s="193"/>
      <c r="R381" s="4">
        <f>'From State&amp;Country +Charts'!O394</f>
        <v>611</v>
      </c>
      <c r="S381" s="193"/>
      <c r="T381" s="193">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3">
        <f>'From State&amp;Country +Charts'!BR394</f>
        <v>15963</v>
      </c>
      <c r="AD381" s="193">
        <f t="shared" si="300"/>
        <v>179204</v>
      </c>
      <c r="AE381" s="68">
        <f t="shared" si="311"/>
        <v>0.32352209601193938</v>
      </c>
      <c r="AF381" s="52"/>
      <c r="AG381" s="193">
        <f t="shared" si="312"/>
        <v>15963</v>
      </c>
      <c r="AH381" s="193">
        <v>496</v>
      </c>
      <c r="AI381" s="193">
        <f t="shared" si="313"/>
        <v>15467</v>
      </c>
      <c r="AJ381" s="193">
        <f t="shared" si="301"/>
        <v>126766</v>
      </c>
      <c r="AK381" s="193">
        <f t="shared" si="302"/>
        <v>10563.833333333334</v>
      </c>
      <c r="AL381" s="193">
        <f t="shared" si="314"/>
        <v>52438</v>
      </c>
      <c r="AM381" s="69">
        <v>0.10267493578901209</v>
      </c>
    </row>
    <row r="382" spans="1:39" x14ac:dyDescent="0.3">
      <c r="A382" s="32">
        <v>42036</v>
      </c>
      <c r="B382" s="193">
        <f>'From State&amp;Country +Charts'!H395</f>
        <v>2588</v>
      </c>
      <c r="C382" s="193"/>
      <c r="D382" s="193">
        <f t="shared" si="303"/>
        <v>33922</v>
      </c>
      <c r="E382" s="193"/>
      <c r="F382" s="193">
        <f>'From State&amp;Country +Charts'!AN395</f>
        <v>1625</v>
      </c>
      <c r="G382" s="193"/>
      <c r="H382" s="193">
        <f t="shared" si="304"/>
        <v>21518</v>
      </c>
      <c r="I382" s="193"/>
      <c r="J382" s="193">
        <f>'From State&amp;Country +Charts'!AT395</f>
        <v>798</v>
      </c>
      <c r="K382" s="193"/>
      <c r="L382" s="193">
        <f t="shared" si="305"/>
        <v>10337</v>
      </c>
      <c r="M382" s="193"/>
      <c r="N382" s="4">
        <f>'From State&amp;Country +Charts'!F395</f>
        <v>588</v>
      </c>
      <c r="O382" s="193"/>
      <c r="P382" s="193">
        <f t="shared" si="306"/>
        <v>7982</v>
      </c>
      <c r="Q382" s="193"/>
      <c r="R382" s="4">
        <f>'From State&amp;Country +Charts'!O395</f>
        <v>576</v>
      </c>
      <c r="S382" s="193"/>
      <c r="T382" s="193">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3">
        <f>'From State&amp;Country +Charts'!BR395</f>
        <v>13427</v>
      </c>
      <c r="AD382" s="193">
        <f t="shared" ref="AD382" si="317">SUM(AC371:AC382)</f>
        <v>180737</v>
      </c>
      <c r="AE382" s="68">
        <f t="shared" si="311"/>
        <v>0.12888851521775679</v>
      </c>
      <c r="AF382" s="52"/>
      <c r="AG382" s="193">
        <f t="shared" si="312"/>
        <v>13427</v>
      </c>
      <c r="AH382" s="193">
        <v>2144</v>
      </c>
      <c r="AI382" s="193">
        <f t="shared" si="313"/>
        <v>11283</v>
      </c>
      <c r="AJ382" s="193">
        <f t="shared" ref="AJ382" si="318">SUM(AI371:AI382)</f>
        <v>134286</v>
      </c>
      <c r="AK382" s="193">
        <f t="shared" ref="AK382:AK390" si="319">AJ382/12</f>
        <v>11190.5</v>
      </c>
      <c r="AL382" s="193">
        <f t="shared" si="314"/>
        <v>46451</v>
      </c>
      <c r="AM382" s="69">
        <v>9.4213152602964173E-2</v>
      </c>
    </row>
    <row r="383" spans="1:39" x14ac:dyDescent="0.3">
      <c r="A383" s="32">
        <v>42064</v>
      </c>
      <c r="B383" s="193">
        <f>'From State&amp;Country +Charts'!H396</f>
        <v>2593</v>
      </c>
      <c r="C383" s="193"/>
      <c r="D383" s="193">
        <f t="shared" si="303"/>
        <v>33447</v>
      </c>
      <c r="E383" s="193"/>
      <c r="F383" s="193">
        <f>'From State&amp;Country +Charts'!AN396</f>
        <v>1651</v>
      </c>
      <c r="G383" s="193"/>
      <c r="H383" s="193">
        <f t="shared" si="304"/>
        <v>20942</v>
      </c>
      <c r="I383" s="193"/>
      <c r="J383" s="193">
        <f>'From State&amp;Country +Charts'!AT396</f>
        <v>801</v>
      </c>
      <c r="K383" s="193"/>
      <c r="L383" s="193">
        <f t="shared" si="305"/>
        <v>10122</v>
      </c>
      <c r="M383" s="193"/>
      <c r="N383" s="4">
        <f>'From State&amp;Country +Charts'!F396</f>
        <v>629</v>
      </c>
      <c r="O383" s="193"/>
      <c r="P383" s="193">
        <f t="shared" si="306"/>
        <v>7891</v>
      </c>
      <c r="Q383" s="193"/>
      <c r="R383" s="4">
        <f>'From State&amp;Country +Charts'!O396</f>
        <v>563</v>
      </c>
      <c r="S383" s="193"/>
      <c r="T383" s="193">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3">
        <f>'From State&amp;Country +Charts'!BR396</f>
        <v>13512</v>
      </c>
      <c r="AD383" s="193">
        <f t="shared" ref="AD383" si="320">SUM(AC372:AC383)</f>
        <v>177810</v>
      </c>
      <c r="AE383" s="68">
        <f t="shared" si="311"/>
        <v>-0.1780521929557759</v>
      </c>
      <c r="AF383" s="52"/>
      <c r="AG383" s="193">
        <f t="shared" si="312"/>
        <v>13512</v>
      </c>
      <c r="AH383" s="193">
        <v>2599</v>
      </c>
      <c r="AI383" s="193">
        <f t="shared" si="313"/>
        <v>10913</v>
      </c>
      <c r="AJ383" s="193">
        <f t="shared" ref="AJ383" si="321">SUM(AI372:AI383)</f>
        <v>135519</v>
      </c>
      <c r="AK383" s="193">
        <f t="shared" si="319"/>
        <v>11293.25</v>
      </c>
      <c r="AL383" s="193">
        <f t="shared" si="314"/>
        <v>42291</v>
      </c>
      <c r="AM383" s="69">
        <v>0.10612788632326821</v>
      </c>
    </row>
    <row r="384" spans="1:39" x14ac:dyDescent="0.3">
      <c r="A384" s="32">
        <v>42095</v>
      </c>
      <c r="B384" s="193">
        <f>'From State&amp;Country +Charts'!H397</f>
        <v>2485</v>
      </c>
      <c r="C384" s="193"/>
      <c r="D384" s="193">
        <f t="shared" si="303"/>
        <v>33731</v>
      </c>
      <c r="E384" s="193"/>
      <c r="F384" s="193">
        <f>'From State&amp;Country +Charts'!AN397</f>
        <v>1658</v>
      </c>
      <c r="G384" s="193"/>
      <c r="H384" s="193">
        <f t="shared" si="304"/>
        <v>20893</v>
      </c>
      <c r="I384" s="193"/>
      <c r="J384" s="193">
        <f>'From State&amp;Country +Charts'!AT397</f>
        <v>773</v>
      </c>
      <c r="K384" s="193"/>
      <c r="L384" s="193">
        <f t="shared" si="305"/>
        <v>10138</v>
      </c>
      <c r="M384" s="193"/>
      <c r="N384" s="4">
        <f>'From State&amp;Country +Charts'!F397</f>
        <v>560</v>
      </c>
      <c r="O384" s="193"/>
      <c r="P384" s="193">
        <f t="shared" si="306"/>
        <v>7906</v>
      </c>
      <c r="Q384" s="193"/>
      <c r="R384" s="4">
        <f>'From State&amp;Country +Charts'!O397</f>
        <v>476</v>
      </c>
      <c r="S384" s="193"/>
      <c r="T384" s="193">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3">
        <f>'From State&amp;Country +Charts'!BR397</f>
        <v>13124</v>
      </c>
      <c r="AD384" s="193">
        <f t="shared" ref="AD384" si="322">SUM(AC373:AC384)</f>
        <v>178331</v>
      </c>
      <c r="AE384" s="68">
        <f t="shared" si="311"/>
        <v>4.1339363643576821E-2</v>
      </c>
      <c r="AF384" s="52"/>
      <c r="AG384" s="193">
        <f t="shared" si="312"/>
        <v>13124</v>
      </c>
      <c r="AH384" s="193">
        <v>2475</v>
      </c>
      <c r="AI384" s="193">
        <f t="shared" si="313"/>
        <v>10649</v>
      </c>
      <c r="AJ384" s="193">
        <f t="shared" ref="AJ384" si="323">SUM(AI373:AI384)</f>
        <v>138868</v>
      </c>
      <c r="AK384" s="193">
        <f t="shared" si="319"/>
        <v>11572.333333333334</v>
      </c>
      <c r="AL384" s="193">
        <f t="shared" si="314"/>
        <v>39463</v>
      </c>
      <c r="AM384" s="69">
        <v>0.1019506248095093</v>
      </c>
    </row>
    <row r="385" spans="1:39" x14ac:dyDescent="0.3">
      <c r="A385" s="32">
        <v>42125</v>
      </c>
      <c r="B385" s="193">
        <f>'From State&amp;Country +Charts'!H398</f>
        <v>3326</v>
      </c>
      <c r="C385" s="193"/>
      <c r="D385" s="193">
        <f t="shared" si="303"/>
        <v>34343</v>
      </c>
      <c r="E385" s="193"/>
      <c r="F385" s="193">
        <f>'From State&amp;Country +Charts'!AN398</f>
        <v>1993</v>
      </c>
      <c r="G385" s="193"/>
      <c r="H385" s="193">
        <f t="shared" si="304"/>
        <v>20902</v>
      </c>
      <c r="I385" s="193"/>
      <c r="J385" s="193">
        <f>'From State&amp;Country +Charts'!AT398</f>
        <v>913</v>
      </c>
      <c r="K385" s="193"/>
      <c r="L385" s="193">
        <f t="shared" si="305"/>
        <v>10053</v>
      </c>
      <c r="M385" s="193"/>
      <c r="N385" s="4">
        <f>'From State&amp;Country +Charts'!F398</f>
        <v>737</v>
      </c>
      <c r="O385" s="193"/>
      <c r="P385" s="193">
        <f t="shared" si="306"/>
        <v>7895</v>
      </c>
      <c r="Q385" s="193"/>
      <c r="R385" s="4">
        <f>'From State&amp;Country +Charts'!O398</f>
        <v>640</v>
      </c>
      <c r="S385" s="193"/>
      <c r="T385" s="193">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3">
        <f>'From State&amp;Country +Charts'!BR398</f>
        <v>16675</v>
      </c>
      <c r="AD385" s="193">
        <f t="shared" ref="AD385" si="324">SUM(AC374:AC385)</f>
        <v>179601</v>
      </c>
      <c r="AE385" s="68">
        <f t="shared" si="311"/>
        <v>8.2440765985069886E-2</v>
      </c>
      <c r="AF385" s="52"/>
      <c r="AG385" s="193">
        <f t="shared" si="312"/>
        <v>16675</v>
      </c>
      <c r="AH385" s="193">
        <v>2864</v>
      </c>
      <c r="AI385" s="193">
        <f t="shared" si="313"/>
        <v>13811</v>
      </c>
      <c r="AJ385" s="193">
        <f t="shared" ref="AJ385" si="325">SUM(AI374:AI385)</f>
        <v>142058</v>
      </c>
      <c r="AK385" s="193">
        <f t="shared" si="319"/>
        <v>11838.166666666666</v>
      </c>
      <c r="AL385" s="193">
        <f t="shared" si="314"/>
        <v>37543</v>
      </c>
      <c r="AM385" s="69">
        <v>9.9310344827586203E-2</v>
      </c>
    </row>
    <row r="386" spans="1:39" x14ac:dyDescent="0.3">
      <c r="A386" s="32">
        <v>42156</v>
      </c>
      <c r="B386" s="193">
        <f>'From State&amp;Country +Charts'!H399</f>
        <v>2953</v>
      </c>
      <c r="C386" s="193"/>
      <c r="D386" s="193">
        <f t="shared" ref="D386:D390" si="326">SUM(B375:B386)</f>
        <v>34572</v>
      </c>
      <c r="E386" s="193"/>
      <c r="F386" s="193">
        <f>'From State&amp;Country +Charts'!AN399</f>
        <v>1604</v>
      </c>
      <c r="G386" s="193"/>
      <c r="H386" s="193">
        <f t="shared" ref="H386:H390" si="327">SUM(F375:F386)</f>
        <v>20870</v>
      </c>
      <c r="I386" s="193"/>
      <c r="J386" s="193">
        <f>'From State&amp;Country +Charts'!AT399</f>
        <v>899</v>
      </c>
      <c r="K386" s="193"/>
      <c r="L386" s="193">
        <f t="shared" ref="L386:L390" si="328">SUM(J375:J386)</f>
        <v>10192</v>
      </c>
      <c r="M386" s="193"/>
      <c r="N386" s="4">
        <f>'From State&amp;Country +Charts'!F399</f>
        <v>736</v>
      </c>
      <c r="O386" s="193"/>
      <c r="P386" s="193">
        <f t="shared" ref="P386:P390" si="329">SUM(N375:N386)</f>
        <v>7973</v>
      </c>
      <c r="Q386" s="193"/>
      <c r="R386" s="4">
        <f>'From State&amp;Country +Charts'!O399</f>
        <v>575</v>
      </c>
      <c r="S386" s="193"/>
      <c r="T386" s="193">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3">
        <f>'From State&amp;Country +Charts'!BR399</f>
        <v>15508</v>
      </c>
      <c r="AD386" s="193">
        <f t="shared" ref="AD386" si="334">SUM(AC375:AC386)</f>
        <v>180729</v>
      </c>
      <c r="AE386" s="68">
        <f t="shared" ref="AE386:AE390" si="335">(AC386/AC374)-1</f>
        <v>7.8442280945757892E-2</v>
      </c>
      <c r="AF386" s="52"/>
      <c r="AG386" s="193">
        <f t="shared" ref="AG386:AG390" si="336">AC386</f>
        <v>15508</v>
      </c>
      <c r="AH386" s="193">
        <v>3043</v>
      </c>
      <c r="AI386" s="193">
        <f t="shared" ref="AI386:AI390" si="337">AG386-AH386</f>
        <v>12465</v>
      </c>
      <c r="AJ386" s="193">
        <f t="shared" ref="AJ386" si="338">SUM(AI375:AI386)</f>
        <v>145540</v>
      </c>
      <c r="AK386" s="193">
        <f t="shared" si="319"/>
        <v>12128.333333333334</v>
      </c>
      <c r="AL386" s="193">
        <f t="shared" ref="AL386" si="339">SUM(AH375:AH386)</f>
        <v>35189</v>
      </c>
      <c r="AM386" s="69">
        <v>9.2532886252256905E-2</v>
      </c>
    </row>
    <row r="387" spans="1:39" x14ac:dyDescent="0.3">
      <c r="A387" s="32">
        <v>42186</v>
      </c>
      <c r="B387" s="193">
        <f>'From State&amp;Country +Charts'!H400</f>
        <v>3443</v>
      </c>
      <c r="C387" s="193"/>
      <c r="D387" s="193">
        <f t="shared" si="326"/>
        <v>35185</v>
      </c>
      <c r="E387" s="193"/>
      <c r="F387" s="193">
        <f>'From State&amp;Country +Charts'!AN400</f>
        <v>1749</v>
      </c>
      <c r="G387" s="193"/>
      <c r="H387" s="193">
        <f t="shared" si="327"/>
        <v>20916</v>
      </c>
      <c r="I387" s="193"/>
      <c r="J387" s="193">
        <f>'From State&amp;Country +Charts'!AT400</f>
        <v>983</v>
      </c>
      <c r="K387" s="193"/>
      <c r="L387" s="193">
        <f t="shared" si="328"/>
        <v>10303</v>
      </c>
      <c r="M387" s="193"/>
      <c r="N387" s="4">
        <f>'From State&amp;Country +Charts'!F400</f>
        <v>750</v>
      </c>
      <c r="O387" s="193"/>
      <c r="P387" s="193">
        <f t="shared" si="329"/>
        <v>8000</v>
      </c>
      <c r="Q387" s="193"/>
      <c r="R387" s="4">
        <f>'From State&amp;Country +Charts'!O400</f>
        <v>594</v>
      </c>
      <c r="S387" s="193"/>
      <c r="T387" s="193">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3">
        <f>'From State&amp;Country +Charts'!BR400</f>
        <v>16999</v>
      </c>
      <c r="AD387" s="193">
        <f t="shared" ref="AD387:AD389" si="340">SUM(AC376:AC387)</f>
        <v>182540</v>
      </c>
      <c r="AE387" s="68">
        <f t="shared" si="335"/>
        <v>0.11923887279431122</v>
      </c>
      <c r="AF387" s="52"/>
      <c r="AG387" s="193">
        <f t="shared" si="336"/>
        <v>16999</v>
      </c>
      <c r="AH387" s="193">
        <v>2156</v>
      </c>
      <c r="AI387" s="193">
        <f t="shared" si="337"/>
        <v>14843</v>
      </c>
      <c r="AJ387" s="193">
        <f t="shared" ref="AJ387:AJ390" si="341">SUM(AI376:AI387)</f>
        <v>153272</v>
      </c>
      <c r="AK387" s="193">
        <f t="shared" si="319"/>
        <v>12772.666666666666</v>
      </c>
      <c r="AL387" s="193">
        <f t="shared" ref="AL387" si="342">SUM(AH376:AH387)</f>
        <v>29268</v>
      </c>
      <c r="AM387" s="69">
        <v>9.482910759456438E-2</v>
      </c>
    </row>
    <row r="388" spans="1:39" x14ac:dyDescent="0.3">
      <c r="A388" s="32">
        <v>42217</v>
      </c>
      <c r="B388" s="193">
        <f>'From State&amp;Country +Charts'!H401</f>
        <v>4340</v>
      </c>
      <c r="C388" s="193"/>
      <c r="D388" s="193">
        <f t="shared" si="326"/>
        <v>35780</v>
      </c>
      <c r="E388" s="193"/>
      <c r="F388" s="193">
        <f>'From State&amp;Country +Charts'!AN401</f>
        <v>2410</v>
      </c>
      <c r="G388" s="193"/>
      <c r="H388" s="193">
        <f t="shared" si="327"/>
        <v>21115</v>
      </c>
      <c r="I388" s="193"/>
      <c r="J388" s="193">
        <f>'From State&amp;Country +Charts'!AT401</f>
        <v>1296</v>
      </c>
      <c r="K388" s="193"/>
      <c r="L388" s="193">
        <f t="shared" si="328"/>
        <v>10399</v>
      </c>
      <c r="M388" s="193"/>
      <c r="N388" s="4">
        <f>'From State&amp;Country +Charts'!F401</f>
        <v>966</v>
      </c>
      <c r="O388" s="193"/>
      <c r="P388" s="193">
        <f>SUM(N377:N388)</f>
        <v>8126</v>
      </c>
      <c r="Q388" s="193"/>
      <c r="R388" s="4">
        <f>'From State&amp;Country +Charts'!O401</f>
        <v>736</v>
      </c>
      <c r="S388" s="193"/>
      <c r="T388" s="193">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3">
        <f>'From State&amp;Country +Charts'!BR401</f>
        <v>22631</v>
      </c>
      <c r="AD388" s="193">
        <f t="shared" si="340"/>
        <v>184924</v>
      </c>
      <c r="AE388" s="68">
        <f t="shared" si="335"/>
        <v>0.11774583888971213</v>
      </c>
      <c r="AF388" s="52"/>
      <c r="AG388" s="193">
        <f t="shared" si="336"/>
        <v>22631</v>
      </c>
      <c r="AH388" s="193">
        <v>1552</v>
      </c>
      <c r="AI388" s="193">
        <f t="shared" si="337"/>
        <v>21079</v>
      </c>
      <c r="AJ388" s="193">
        <f t="shared" si="341"/>
        <v>161092</v>
      </c>
      <c r="AK388" s="193">
        <f t="shared" si="319"/>
        <v>13424.333333333334</v>
      </c>
      <c r="AL388" s="193">
        <f t="shared" ref="AL388" si="343">SUM(AH377:AH388)</f>
        <v>23832</v>
      </c>
      <c r="AM388" s="69">
        <v>9.1732579205514558E-2</v>
      </c>
    </row>
    <row r="389" spans="1:39" x14ac:dyDescent="0.3">
      <c r="A389" s="32">
        <v>42248</v>
      </c>
      <c r="B389" s="193">
        <f>'From State&amp;Country +Charts'!H402</f>
        <v>3562</v>
      </c>
      <c r="C389" s="193"/>
      <c r="D389" s="193">
        <f t="shared" si="326"/>
        <v>36109</v>
      </c>
      <c r="E389" s="193"/>
      <c r="F389" s="193">
        <f>'From State&amp;Country +Charts'!AN402</f>
        <v>1918</v>
      </c>
      <c r="G389" s="193"/>
      <c r="H389" s="193">
        <f t="shared" si="327"/>
        <v>21246</v>
      </c>
      <c r="I389" s="193"/>
      <c r="J389" s="193">
        <f>'From State&amp;Country +Charts'!AT402</f>
        <v>946</v>
      </c>
      <c r="K389" s="193"/>
      <c r="L389" s="193">
        <f t="shared" si="328"/>
        <v>10428</v>
      </c>
      <c r="M389" s="193"/>
      <c r="N389" s="4">
        <f>'From State&amp;Country +Charts'!F402</f>
        <v>767</v>
      </c>
      <c r="O389" s="193"/>
      <c r="P389" s="193">
        <f t="shared" si="329"/>
        <v>8207</v>
      </c>
      <c r="Q389" s="193"/>
      <c r="R389" s="4">
        <f>'From State&amp;Country +Charts'!O402</f>
        <v>615</v>
      </c>
      <c r="S389" s="193"/>
      <c r="T389" s="193">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3">
        <f>'From State&amp;Country +Charts'!BR402</f>
        <v>17381</v>
      </c>
      <c r="AD389" s="193">
        <f t="shared" si="340"/>
        <v>185620</v>
      </c>
      <c r="AE389" s="68">
        <f t="shared" si="335"/>
        <v>4.1714114474078468E-2</v>
      </c>
      <c r="AF389" s="52"/>
      <c r="AG389" s="193">
        <f t="shared" si="336"/>
        <v>17381</v>
      </c>
      <c r="AH389" s="193">
        <v>3232</v>
      </c>
      <c r="AI389" s="193">
        <f t="shared" si="337"/>
        <v>14149</v>
      </c>
      <c r="AJ389" s="193">
        <f t="shared" si="341"/>
        <v>161438</v>
      </c>
      <c r="AK389" s="193">
        <f t="shared" si="319"/>
        <v>13453.166666666666</v>
      </c>
      <c r="AL389" s="193">
        <f t="shared" ref="AL389" si="344">SUM(AH378:AH389)</f>
        <v>24182</v>
      </c>
      <c r="AM389" s="69">
        <v>9.6887405787929343E-2</v>
      </c>
    </row>
    <row r="390" spans="1:39" x14ac:dyDescent="0.3">
      <c r="A390" s="32">
        <v>42278</v>
      </c>
      <c r="B390" s="193">
        <f>'From State&amp;Country +Charts'!H403</f>
        <v>4137</v>
      </c>
      <c r="C390" s="193"/>
      <c r="D390" s="193">
        <f t="shared" si="326"/>
        <v>37555</v>
      </c>
      <c r="E390" s="193"/>
      <c r="F390" s="193">
        <f>'From State&amp;Country +Charts'!AN403</f>
        <v>2346</v>
      </c>
      <c r="G390" s="193"/>
      <c r="H390" s="193">
        <f t="shared" si="327"/>
        <v>21908</v>
      </c>
      <c r="I390" s="193"/>
      <c r="J390" s="193">
        <f>'From State&amp;Country +Charts'!AT403</f>
        <v>1218</v>
      </c>
      <c r="K390" s="193"/>
      <c r="L390" s="193">
        <f t="shared" si="328"/>
        <v>10813</v>
      </c>
      <c r="M390" s="193"/>
      <c r="N390" s="4">
        <f>'From State&amp;Country +Charts'!F403</f>
        <v>862</v>
      </c>
      <c r="O390" s="193"/>
      <c r="P390" s="193">
        <f t="shared" si="329"/>
        <v>8477</v>
      </c>
      <c r="Q390" s="193"/>
      <c r="R390" s="4">
        <f>'From State&amp;Country +Charts'!O403</f>
        <v>793</v>
      </c>
      <c r="S390" s="193"/>
      <c r="T390" s="193">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3">
        <f>'From State&amp;Country +Charts'!BR403</f>
        <v>20979</v>
      </c>
      <c r="AD390" s="193">
        <f>SUM(AC379:AC390)</f>
        <v>192002</v>
      </c>
      <c r="AE390" s="68">
        <f t="shared" si="335"/>
        <v>0.43721312598479134</v>
      </c>
      <c r="AF390" s="52"/>
      <c r="AG390" s="193">
        <f t="shared" si="336"/>
        <v>20979</v>
      </c>
      <c r="AH390" s="193">
        <v>3068</v>
      </c>
      <c r="AI390" s="193">
        <f t="shared" si="337"/>
        <v>17911</v>
      </c>
      <c r="AJ390" s="193">
        <f t="shared" si="341"/>
        <v>166709</v>
      </c>
      <c r="AK390" s="193">
        <f t="shared" si="319"/>
        <v>13892.416666666666</v>
      </c>
      <c r="AL390" s="193">
        <f t="shared" ref="AL390:AL394" si="345">SUM(AH379:AH390)</f>
        <v>25293</v>
      </c>
      <c r="AM390" s="69">
        <v>9.6048429381762709E-2</v>
      </c>
    </row>
    <row r="391" spans="1:39" x14ac:dyDescent="0.3">
      <c r="A391" s="32">
        <v>42309</v>
      </c>
      <c r="B391" s="193">
        <f>'From State&amp;Country +Charts'!H404</f>
        <v>2621</v>
      </c>
      <c r="C391" s="193"/>
      <c r="D391" s="193">
        <f t="shared" ref="D391:D394" si="346">SUM(B380:B391)</f>
        <v>37319</v>
      </c>
      <c r="E391" s="193"/>
      <c r="F391" s="193">
        <f>'From State&amp;Country +Charts'!AN404</f>
        <v>1575</v>
      </c>
      <c r="G391" s="193"/>
      <c r="H391" s="193">
        <f t="shared" ref="H391:H394" si="347">SUM(F380:F391)</f>
        <v>21750</v>
      </c>
      <c r="I391" s="193"/>
      <c r="J391" s="193">
        <f>'From State&amp;Country +Charts'!AT404</f>
        <v>684</v>
      </c>
      <c r="K391" s="193"/>
      <c r="L391" s="193">
        <f t="shared" ref="L391:L394" si="348">SUM(J380:J391)</f>
        <v>10763</v>
      </c>
      <c r="M391" s="193"/>
      <c r="N391" s="4">
        <f>'From State&amp;Country +Charts'!F404</f>
        <v>572</v>
      </c>
      <c r="O391" s="193"/>
      <c r="P391" s="193">
        <f t="shared" ref="P391:P394" si="349">SUM(N380:N391)</f>
        <v>8390</v>
      </c>
      <c r="Q391" s="193"/>
      <c r="R391" s="4">
        <f>'From State&amp;Country +Charts'!O404</f>
        <v>537</v>
      </c>
      <c r="S391" s="193"/>
      <c r="T391" s="193">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3">
        <f>'From State&amp;Country +Charts'!BR404</f>
        <v>13497</v>
      </c>
      <c r="AD391" s="193">
        <f t="shared" ref="AD391" si="356">SUM(AC380:AC391)</f>
        <v>190681</v>
      </c>
      <c r="AE391" s="68">
        <f t="shared" ref="AE391:AE394" si="357">(AC391/AC379)-1</f>
        <v>-8.9148333108381661E-2</v>
      </c>
      <c r="AF391" s="52"/>
      <c r="AG391" s="193">
        <f t="shared" ref="AG391:AG394" si="358">AC391</f>
        <v>13497</v>
      </c>
      <c r="AH391" s="193">
        <v>2538</v>
      </c>
      <c r="AI391" s="193">
        <f t="shared" ref="AI391:AI394" si="359">AG391-AH391</f>
        <v>10959</v>
      </c>
      <c r="AJ391" s="193">
        <f t="shared" ref="AJ391" si="360">SUM(AI380:AI391)</f>
        <v>163528</v>
      </c>
      <c r="AK391" s="193">
        <f t="shared" ref="AK391:AK394" si="361">AJ391/12</f>
        <v>13627.333333333334</v>
      </c>
      <c r="AL391" s="193">
        <f t="shared" si="345"/>
        <v>27153</v>
      </c>
      <c r="AM391" s="69">
        <v>0.10646810402311625</v>
      </c>
    </row>
    <row r="392" spans="1:39" x14ac:dyDescent="0.3">
      <c r="A392" s="32">
        <v>42339</v>
      </c>
      <c r="B392" s="193">
        <f>'From State&amp;Country +Charts'!H405</f>
        <v>2438</v>
      </c>
      <c r="C392" s="193"/>
      <c r="D392" s="193">
        <f t="shared" si="346"/>
        <v>37624</v>
      </c>
      <c r="E392" s="193"/>
      <c r="F392" s="193">
        <f>'From State&amp;Country +Charts'!AN405</f>
        <v>1549</v>
      </c>
      <c r="G392" s="193"/>
      <c r="H392" s="193">
        <f t="shared" si="347"/>
        <v>21990</v>
      </c>
      <c r="I392" s="193"/>
      <c r="J392" s="193">
        <f>'From State&amp;Country +Charts'!AT405</f>
        <v>631</v>
      </c>
      <c r="K392" s="193"/>
      <c r="L392" s="193">
        <f t="shared" si="348"/>
        <v>10807</v>
      </c>
      <c r="M392" s="193"/>
      <c r="N392" s="4">
        <f>'From State&amp;Country +Charts'!F405</f>
        <v>495</v>
      </c>
      <c r="O392" s="193"/>
      <c r="P392" s="193">
        <f t="shared" si="349"/>
        <v>8395</v>
      </c>
      <c r="Q392" s="193"/>
      <c r="R392" s="4">
        <f>'From State&amp;Country +Charts'!O405</f>
        <v>433</v>
      </c>
      <c r="S392" s="193"/>
      <c r="T392" s="193">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3">
        <f>'From State&amp;Country +Charts'!BR405</f>
        <v>12099</v>
      </c>
      <c r="AD392" s="193">
        <f t="shared" ref="AD392:AD394" si="362">SUM(AC381:AC392)</f>
        <v>191795</v>
      </c>
      <c r="AE392" s="68">
        <f t="shared" si="357"/>
        <v>0.10141101502048255</v>
      </c>
      <c r="AF392" s="52"/>
      <c r="AG392" s="193">
        <f t="shared" si="358"/>
        <v>12099</v>
      </c>
      <c r="AH392" s="193">
        <v>1924</v>
      </c>
      <c r="AI392" s="193">
        <f t="shared" si="359"/>
        <v>10175</v>
      </c>
      <c r="AJ392" s="193">
        <f t="shared" ref="AJ392:AJ394" si="363">SUM(AI381:AI392)</f>
        <v>163704</v>
      </c>
      <c r="AK392" s="193">
        <f t="shared" si="361"/>
        <v>13642</v>
      </c>
      <c r="AL392" s="193">
        <f t="shared" si="345"/>
        <v>28091</v>
      </c>
      <c r="AM392" s="69">
        <v>0.10885197123729234</v>
      </c>
    </row>
    <row r="393" spans="1:39" x14ac:dyDescent="0.3">
      <c r="A393" s="32">
        <v>42370</v>
      </c>
      <c r="B393" s="193">
        <f>'From State&amp;Country +Charts'!H406</f>
        <v>3492</v>
      </c>
      <c r="C393" s="193"/>
      <c r="D393" s="193">
        <f t="shared" si="346"/>
        <v>37978</v>
      </c>
      <c r="E393" s="193"/>
      <c r="F393" s="193">
        <f>'From State&amp;Country +Charts'!AN406</f>
        <v>2170</v>
      </c>
      <c r="G393" s="193"/>
      <c r="H393" s="193">
        <f t="shared" si="347"/>
        <v>22248</v>
      </c>
      <c r="I393" s="193"/>
      <c r="J393" s="193">
        <f>'From State&amp;Country +Charts'!AT406</f>
        <v>950</v>
      </c>
      <c r="K393" s="193"/>
      <c r="L393" s="193">
        <f t="shared" si="348"/>
        <v>10892</v>
      </c>
      <c r="M393" s="193"/>
      <c r="N393" s="4">
        <f>'From State&amp;Country +Charts'!F406</f>
        <v>726</v>
      </c>
      <c r="O393" s="193"/>
      <c r="P393" s="193">
        <f t="shared" si="349"/>
        <v>8388</v>
      </c>
      <c r="Q393" s="193"/>
      <c r="R393" s="4">
        <f>'From State&amp;Country +Charts'!O406</f>
        <v>663</v>
      </c>
      <c r="S393" s="193"/>
      <c r="T393" s="193">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3">
        <f>'From State&amp;Country +Charts'!BR406</f>
        <v>17300</v>
      </c>
      <c r="AD393" s="193">
        <f t="shared" si="362"/>
        <v>193132</v>
      </c>
      <c r="AE393" s="68">
        <f t="shared" si="357"/>
        <v>8.375618618054248E-2</v>
      </c>
      <c r="AF393" s="52"/>
      <c r="AG393" s="193">
        <f t="shared" si="358"/>
        <v>17300</v>
      </c>
      <c r="AH393" s="193">
        <v>2602</v>
      </c>
      <c r="AI393" s="193">
        <f t="shared" si="359"/>
        <v>14698</v>
      </c>
      <c r="AJ393" s="193">
        <f t="shared" si="363"/>
        <v>162935</v>
      </c>
      <c r="AK393" s="193">
        <f t="shared" si="361"/>
        <v>13577.916666666666</v>
      </c>
      <c r="AL393" s="193">
        <f t="shared" si="345"/>
        <v>30197</v>
      </c>
      <c r="AM393" s="69">
        <v>0.10028901734104047</v>
      </c>
    </row>
    <row r="394" spans="1:39" x14ac:dyDescent="0.3">
      <c r="A394" s="32">
        <v>42401</v>
      </c>
      <c r="B394" s="193">
        <f>'From State&amp;Country +Charts'!H407</f>
        <v>2895</v>
      </c>
      <c r="C394" s="193"/>
      <c r="D394" s="193">
        <f t="shared" si="346"/>
        <v>38285</v>
      </c>
      <c r="E394" s="193"/>
      <c r="F394" s="193">
        <f>'From State&amp;Country +Charts'!AN407</f>
        <v>1746</v>
      </c>
      <c r="G394" s="193"/>
      <c r="H394" s="193">
        <f t="shared" si="347"/>
        <v>22369</v>
      </c>
      <c r="I394" s="193"/>
      <c r="J394" s="193">
        <f>'From State&amp;Country +Charts'!AT407</f>
        <v>857</v>
      </c>
      <c r="K394" s="193"/>
      <c r="L394" s="193">
        <f t="shared" si="348"/>
        <v>10951</v>
      </c>
      <c r="M394" s="193"/>
      <c r="N394" s="4">
        <f>'From State&amp;Country +Charts'!F407</f>
        <v>708</v>
      </c>
      <c r="O394" s="193"/>
      <c r="P394" s="193">
        <f t="shared" si="349"/>
        <v>8508</v>
      </c>
      <c r="Q394" s="193"/>
      <c r="R394" s="4">
        <f>'From State&amp;Country +Charts'!O407</f>
        <v>567</v>
      </c>
      <c r="S394" s="193"/>
      <c r="T394" s="193">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3">
        <f>'From State&amp;Country +Charts'!BR407</f>
        <v>14501</v>
      </c>
      <c r="AD394" s="193">
        <f t="shared" si="362"/>
        <v>194206</v>
      </c>
      <c r="AE394" s="68">
        <f t="shared" si="357"/>
        <v>7.9988083711923785E-2</v>
      </c>
      <c r="AF394" s="52"/>
      <c r="AG394" s="193">
        <f t="shared" si="358"/>
        <v>14501</v>
      </c>
      <c r="AH394" s="193">
        <v>3704</v>
      </c>
      <c r="AI394" s="193">
        <f t="shared" si="359"/>
        <v>10797</v>
      </c>
      <c r="AJ394" s="193">
        <f t="shared" si="363"/>
        <v>162449</v>
      </c>
      <c r="AK394" s="193">
        <f t="shared" si="361"/>
        <v>13537.416666666666</v>
      </c>
      <c r="AL394" s="193">
        <f t="shared" si="345"/>
        <v>31757</v>
      </c>
      <c r="AM394" s="69">
        <v>9.6338183573546649E-2</v>
      </c>
    </row>
    <row r="395" spans="1:39" x14ac:dyDescent="0.3">
      <c r="A395" s="32">
        <v>42430</v>
      </c>
      <c r="B395" s="193">
        <f>'From State&amp;Country +Charts'!H408</f>
        <v>3100</v>
      </c>
      <c r="C395" s="193"/>
      <c r="D395" s="193">
        <f t="shared" ref="D395:D396" si="364">SUM(B384:B395)</f>
        <v>38792</v>
      </c>
      <c r="E395" s="193"/>
      <c r="F395" s="193">
        <f>'From State&amp;Country +Charts'!AN408</f>
        <v>1788</v>
      </c>
      <c r="G395" s="193"/>
      <c r="H395" s="193">
        <f t="shared" ref="H395:H396" si="365">SUM(F384:F395)</f>
        <v>22506</v>
      </c>
      <c r="I395" s="193"/>
      <c r="J395" s="193">
        <f>'From State&amp;Country +Charts'!AT408</f>
        <v>925</v>
      </c>
      <c r="K395" s="193"/>
      <c r="L395" s="193">
        <f t="shared" ref="L395:L396" si="366">SUM(J384:J395)</f>
        <v>11075</v>
      </c>
      <c r="M395" s="193"/>
      <c r="N395" s="4">
        <f>'From State&amp;Country +Charts'!F408</f>
        <v>668</v>
      </c>
      <c r="O395" s="193"/>
      <c r="P395" s="193">
        <f t="shared" ref="P395:P396" si="367">SUM(N384:N395)</f>
        <v>8547</v>
      </c>
      <c r="Q395" s="193"/>
      <c r="R395" s="4">
        <f>'From State&amp;Country +Charts'!O408</f>
        <v>597</v>
      </c>
      <c r="S395" s="193"/>
      <c r="T395" s="193">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3">
        <f>'From State&amp;Country +Charts'!BR408</f>
        <v>15625</v>
      </c>
      <c r="AD395" s="193">
        <f t="shared" ref="AD395" si="374">SUM(AC384:AC395)</f>
        <v>196319</v>
      </c>
      <c r="AE395" s="68">
        <f t="shared" ref="AE395:AE396" si="375">(AC395/AC383)-1</f>
        <v>0.15637951450562459</v>
      </c>
      <c r="AF395" s="52"/>
      <c r="AG395" s="193">
        <f t="shared" ref="AG395:AG396" si="376">AC395</f>
        <v>15625</v>
      </c>
      <c r="AH395" s="193">
        <v>5412</v>
      </c>
      <c r="AI395" s="193">
        <f t="shared" ref="AI395:AI396" si="377">AG395-AH395</f>
        <v>10213</v>
      </c>
      <c r="AJ395" s="193">
        <f t="shared" ref="AJ395" si="378">SUM(AI384:AI395)</f>
        <v>161749</v>
      </c>
      <c r="AK395" s="193">
        <f t="shared" ref="AK395:AK396" si="379">AJ395/12</f>
        <v>13479.083333333334</v>
      </c>
      <c r="AL395" s="193">
        <f t="shared" ref="AL395" si="380">SUM(AH384:AH395)</f>
        <v>34570</v>
      </c>
      <c r="AM395" s="69">
        <v>9.9391999999999994E-2</v>
      </c>
    </row>
    <row r="396" spans="1:39" x14ac:dyDescent="0.3">
      <c r="A396" s="32">
        <v>42461</v>
      </c>
      <c r="B396" s="193">
        <f>'From State&amp;Country +Charts'!H409</f>
        <v>3687</v>
      </c>
      <c r="C396" s="193"/>
      <c r="D396" s="193">
        <f t="shared" si="364"/>
        <v>39994</v>
      </c>
      <c r="E396" s="193"/>
      <c r="F396" s="193">
        <f>'From State&amp;Country +Charts'!AN409</f>
        <v>2151</v>
      </c>
      <c r="G396" s="193"/>
      <c r="H396" s="193">
        <f t="shared" si="365"/>
        <v>22999</v>
      </c>
      <c r="I396" s="193"/>
      <c r="J396" s="193">
        <f>'From State&amp;Country +Charts'!AT409</f>
        <v>984</v>
      </c>
      <c r="K396" s="193"/>
      <c r="L396" s="193">
        <f t="shared" si="366"/>
        <v>11286</v>
      </c>
      <c r="M396" s="193"/>
      <c r="N396" s="4">
        <f>'From State&amp;Country +Charts'!F409</f>
        <v>828</v>
      </c>
      <c r="O396" s="193"/>
      <c r="P396" s="193">
        <f t="shared" si="367"/>
        <v>8815</v>
      </c>
      <c r="Q396" s="193"/>
      <c r="R396" s="4">
        <f>'From State&amp;Country +Charts'!O409</f>
        <v>737</v>
      </c>
      <c r="S396" s="193"/>
      <c r="T396" s="193">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3">
        <f>'From State&amp;Country +Charts'!BR409</f>
        <v>18178</v>
      </c>
      <c r="AD396" s="193">
        <f t="shared" ref="AD396" si="381">SUM(AC385:AC396)</f>
        <v>201373</v>
      </c>
      <c r="AE396" s="68">
        <f t="shared" si="375"/>
        <v>0.38509600731484306</v>
      </c>
      <c r="AF396" s="52"/>
      <c r="AG396" s="193">
        <f t="shared" si="376"/>
        <v>18178</v>
      </c>
      <c r="AH396" s="193">
        <v>6303</v>
      </c>
      <c r="AI396" s="193">
        <f t="shared" si="377"/>
        <v>11875</v>
      </c>
      <c r="AJ396" s="193">
        <f t="shared" ref="AJ396" si="382">SUM(AI385:AI396)</f>
        <v>162975</v>
      </c>
      <c r="AK396" s="193">
        <f t="shared" si="379"/>
        <v>13581.25</v>
      </c>
      <c r="AL396" s="193">
        <f t="shared" ref="AL396" si="383">SUM(AH385:AH396)</f>
        <v>38398</v>
      </c>
      <c r="AM396" s="69">
        <v>0.10067114093959731</v>
      </c>
    </row>
    <row r="397" spans="1:39" x14ac:dyDescent="0.3">
      <c r="A397" s="32">
        <v>42491</v>
      </c>
      <c r="B397" s="193">
        <f>'From State&amp;Country +Charts'!H410</f>
        <v>2820</v>
      </c>
      <c r="C397" s="193"/>
      <c r="D397" s="193">
        <f t="shared" ref="D397:D404" si="384">SUM(B386:B397)</f>
        <v>39488</v>
      </c>
      <c r="E397" s="193"/>
      <c r="F397" s="193">
        <f>'From State&amp;Country +Charts'!AN410</f>
        <v>1542</v>
      </c>
      <c r="G397" s="193"/>
      <c r="H397" s="193">
        <f t="shared" ref="H397:H404" si="385">SUM(F386:F397)</f>
        <v>22548</v>
      </c>
      <c r="I397" s="193"/>
      <c r="J397" s="193">
        <f>'From State&amp;Country +Charts'!AT410</f>
        <v>759</v>
      </c>
      <c r="K397" s="193"/>
      <c r="L397" s="193">
        <f t="shared" ref="L397:L404" si="386">SUM(J386:J397)</f>
        <v>11132</v>
      </c>
      <c r="M397" s="193"/>
      <c r="N397" s="4">
        <f>'From State&amp;Country +Charts'!F410</f>
        <v>595</v>
      </c>
      <c r="O397" s="193"/>
      <c r="P397" s="193">
        <f t="shared" ref="P397:P404" si="387">SUM(N386:N397)</f>
        <v>8673</v>
      </c>
      <c r="Q397" s="193"/>
      <c r="R397" s="4">
        <f>'From State&amp;Country +Charts'!O410</f>
        <v>535</v>
      </c>
      <c r="S397" s="193"/>
      <c r="T397" s="193">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3">
        <f>'From State&amp;Country +Charts'!BR410</f>
        <v>13802</v>
      </c>
      <c r="AD397" s="193">
        <f t="shared" ref="AD397" si="394">SUM(AC386:AC397)</f>
        <v>198500</v>
      </c>
      <c r="AE397" s="68">
        <f t="shared" ref="AE397:AE404" si="395">(AC397/AC385)-1</f>
        <v>-0.17229385307346323</v>
      </c>
      <c r="AF397" s="52"/>
      <c r="AG397" s="193">
        <f t="shared" ref="AG397:AG404" si="396">AC397</f>
        <v>13802</v>
      </c>
      <c r="AH397" s="193">
        <v>14056</v>
      </c>
      <c r="AI397" s="193">
        <f t="shared" ref="AI397:AI404" si="397">AG397-AH397</f>
        <v>-254</v>
      </c>
      <c r="AJ397" s="193">
        <f t="shared" ref="AJ397" si="398">SUM(AI386:AI397)</f>
        <v>148910</v>
      </c>
      <c r="AK397" s="193">
        <f t="shared" ref="AK397:AK404" si="399">AJ397/12</f>
        <v>12409.166666666666</v>
      </c>
      <c r="AL397" s="193">
        <f t="shared" ref="AL397" si="400">SUM(AH386:AH397)</f>
        <v>49590</v>
      </c>
      <c r="AM397" s="69">
        <v>9.5565860020286914E-2</v>
      </c>
    </row>
    <row r="398" spans="1:39" x14ac:dyDescent="0.3">
      <c r="A398" s="32">
        <v>42522</v>
      </c>
      <c r="B398" s="193">
        <f>'From State&amp;Country +Charts'!H411</f>
        <v>3329</v>
      </c>
      <c r="C398" s="193"/>
      <c r="D398" s="193">
        <f t="shared" si="384"/>
        <v>39864</v>
      </c>
      <c r="E398" s="193"/>
      <c r="F398" s="193">
        <f>'From State&amp;Country +Charts'!AN411</f>
        <v>1612</v>
      </c>
      <c r="G398" s="193"/>
      <c r="H398" s="193">
        <f t="shared" si="385"/>
        <v>22556</v>
      </c>
      <c r="I398" s="193"/>
      <c r="J398" s="193">
        <f>'From State&amp;Country +Charts'!AT411</f>
        <v>867</v>
      </c>
      <c r="K398" s="193"/>
      <c r="L398" s="193">
        <f t="shared" si="386"/>
        <v>11100</v>
      </c>
      <c r="M398" s="193"/>
      <c r="N398" s="4">
        <f>'From State&amp;Country +Charts'!F411</f>
        <v>745</v>
      </c>
      <c r="O398" s="193"/>
      <c r="P398" s="193">
        <f t="shared" si="387"/>
        <v>8682</v>
      </c>
      <c r="Q398" s="193"/>
      <c r="R398" s="4">
        <f>'From State&amp;Country +Charts'!O411</f>
        <v>508</v>
      </c>
      <c r="S398" s="193"/>
      <c r="T398" s="193">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3">
        <f>'From State&amp;Country +Charts'!BR411</f>
        <v>15751</v>
      </c>
      <c r="AD398" s="193">
        <f t="shared" ref="AD398:AD404" si="401">SUM(AC387:AC398)</f>
        <v>198743</v>
      </c>
      <c r="AE398" s="68">
        <f t="shared" si="395"/>
        <v>1.5669331957699262E-2</v>
      </c>
      <c r="AF398" s="52"/>
      <c r="AG398" s="193">
        <f t="shared" si="396"/>
        <v>15751</v>
      </c>
      <c r="AH398" s="193">
        <v>18954</v>
      </c>
      <c r="AI398" s="193">
        <f t="shared" si="397"/>
        <v>-3203</v>
      </c>
      <c r="AJ398" s="193">
        <f t="shared" ref="AJ398:AJ404" si="402">SUM(AI387:AI398)</f>
        <v>133242</v>
      </c>
      <c r="AK398" s="193">
        <f t="shared" si="399"/>
        <v>11103.5</v>
      </c>
      <c r="AL398" s="193">
        <f t="shared" ref="AL398:AL404" si="403">SUM(AH387:AH398)</f>
        <v>65501</v>
      </c>
      <c r="AM398" s="69">
        <v>9.4851120563773733E-2</v>
      </c>
    </row>
    <row r="399" spans="1:39" x14ac:dyDescent="0.3">
      <c r="A399" s="32">
        <v>42552</v>
      </c>
      <c r="B399" s="193">
        <f>'From State&amp;Country +Charts'!H412</f>
        <v>4702</v>
      </c>
      <c r="C399" s="193"/>
      <c r="D399" s="193">
        <f t="shared" si="384"/>
        <v>41123</v>
      </c>
      <c r="E399" s="193"/>
      <c r="F399" s="193">
        <f>'From State&amp;Country +Charts'!AN412</f>
        <v>2182</v>
      </c>
      <c r="G399" s="193"/>
      <c r="H399" s="193">
        <f t="shared" si="385"/>
        <v>22989</v>
      </c>
      <c r="I399" s="193"/>
      <c r="J399" s="193">
        <f>'From State&amp;Country +Charts'!AT412</f>
        <v>1399</v>
      </c>
      <c r="K399" s="193"/>
      <c r="L399" s="193">
        <f t="shared" si="386"/>
        <v>11516</v>
      </c>
      <c r="M399" s="193"/>
      <c r="N399" s="4">
        <f>'From State&amp;Country +Charts'!F412</f>
        <v>971</v>
      </c>
      <c r="O399" s="193"/>
      <c r="P399" s="193">
        <f t="shared" si="387"/>
        <v>8903</v>
      </c>
      <c r="Q399" s="193"/>
      <c r="R399" s="4">
        <f>'From State&amp;Country +Charts'!O412</f>
        <v>699</v>
      </c>
      <c r="S399" s="193"/>
      <c r="T399" s="193">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3">
        <f>'From State&amp;Country +Charts'!BR412</f>
        <v>22097</v>
      </c>
      <c r="AD399" s="193">
        <f t="shared" si="401"/>
        <v>203841</v>
      </c>
      <c r="AE399" s="68">
        <f t="shared" si="395"/>
        <v>0.29989999411730106</v>
      </c>
      <c r="AF399" s="52"/>
      <c r="AG399" s="193">
        <f t="shared" si="396"/>
        <v>22097</v>
      </c>
      <c r="AH399" s="193">
        <v>16213</v>
      </c>
      <c r="AI399" s="193">
        <f t="shared" si="397"/>
        <v>5884</v>
      </c>
      <c r="AJ399" s="193">
        <f t="shared" si="402"/>
        <v>124283</v>
      </c>
      <c r="AK399" s="193">
        <f t="shared" si="399"/>
        <v>10356.916666666666</v>
      </c>
      <c r="AL399" s="193">
        <f t="shared" si="403"/>
        <v>79558</v>
      </c>
      <c r="AM399" s="69">
        <v>8.8926098565416126E-2</v>
      </c>
    </row>
    <row r="400" spans="1:39" x14ac:dyDescent="0.3">
      <c r="A400" s="32">
        <v>42583</v>
      </c>
      <c r="B400" s="193">
        <f>'From State&amp;Country +Charts'!H413</f>
        <v>3790</v>
      </c>
      <c r="C400" s="193"/>
      <c r="D400" s="193">
        <f t="shared" si="384"/>
        <v>40573</v>
      </c>
      <c r="E400" s="193"/>
      <c r="F400" s="193">
        <f>'From State&amp;Country +Charts'!AN413</f>
        <v>1754</v>
      </c>
      <c r="G400" s="193"/>
      <c r="H400" s="193">
        <f t="shared" si="385"/>
        <v>22333</v>
      </c>
      <c r="I400" s="193"/>
      <c r="J400" s="193">
        <f>'From State&amp;Country +Charts'!AT413</f>
        <v>1031</v>
      </c>
      <c r="K400" s="193"/>
      <c r="L400" s="193">
        <f t="shared" si="386"/>
        <v>11251</v>
      </c>
      <c r="M400" s="193"/>
      <c r="N400" s="4">
        <f>'From State&amp;Country +Charts'!F413</f>
        <v>794</v>
      </c>
      <c r="O400" s="193"/>
      <c r="P400" s="193">
        <f t="shared" si="387"/>
        <v>8731</v>
      </c>
      <c r="Q400" s="193"/>
      <c r="R400" s="4">
        <f>'From State&amp;Country +Charts'!O413</f>
        <v>577</v>
      </c>
      <c r="S400" s="193"/>
      <c r="T400" s="193">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3">
        <f>'From State&amp;Country +Charts'!BR413</f>
        <v>18420</v>
      </c>
      <c r="AD400" s="193">
        <f t="shared" si="401"/>
        <v>199630</v>
      </c>
      <c r="AE400" s="68">
        <f t="shared" si="395"/>
        <v>-0.186072201847024</v>
      </c>
      <c r="AF400" s="52"/>
      <c r="AG400" s="193">
        <f t="shared" si="396"/>
        <v>18420</v>
      </c>
      <c r="AH400" s="193">
        <v>14380</v>
      </c>
      <c r="AI400" s="193">
        <f t="shared" si="397"/>
        <v>4040</v>
      </c>
      <c r="AJ400" s="193">
        <f t="shared" si="402"/>
        <v>107244</v>
      </c>
      <c r="AK400" s="193">
        <f t="shared" si="399"/>
        <v>8937</v>
      </c>
      <c r="AL400" s="193">
        <f t="shared" si="403"/>
        <v>92386</v>
      </c>
      <c r="AM400" s="69">
        <v>8.6916395222584153E-2</v>
      </c>
    </row>
    <row r="401" spans="1:39" x14ac:dyDescent="0.3">
      <c r="A401" s="32">
        <v>42614</v>
      </c>
      <c r="B401" s="193">
        <f>'From State&amp;Country +Charts'!H414</f>
        <v>3549</v>
      </c>
      <c r="C401" s="193"/>
      <c r="D401" s="193">
        <f t="shared" si="384"/>
        <v>40560</v>
      </c>
      <c r="E401" s="193"/>
      <c r="F401" s="193">
        <f>'From State&amp;Country +Charts'!AN414</f>
        <v>1747</v>
      </c>
      <c r="G401" s="193"/>
      <c r="H401" s="193">
        <f t="shared" si="385"/>
        <v>22162</v>
      </c>
      <c r="I401" s="193"/>
      <c r="J401" s="193">
        <f>'From State&amp;Country +Charts'!AT414</f>
        <v>1035</v>
      </c>
      <c r="K401" s="193"/>
      <c r="L401" s="193">
        <f t="shared" si="386"/>
        <v>11340</v>
      </c>
      <c r="M401" s="193"/>
      <c r="N401" s="4">
        <f>'From State&amp;Country +Charts'!F414</f>
        <v>728</v>
      </c>
      <c r="O401" s="193"/>
      <c r="P401" s="193">
        <f t="shared" si="387"/>
        <v>8692</v>
      </c>
      <c r="Q401" s="193"/>
      <c r="R401" s="4">
        <f>'From State&amp;Country +Charts'!O414</f>
        <v>570</v>
      </c>
      <c r="S401" s="193"/>
      <c r="T401" s="193">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3">
        <f>'From State&amp;Country +Charts'!BR414</f>
        <v>17406</v>
      </c>
      <c r="AD401" s="193">
        <f t="shared" si="401"/>
        <v>199655</v>
      </c>
      <c r="AE401" s="68">
        <f t="shared" si="395"/>
        <v>1.4383522236924851E-3</v>
      </c>
      <c r="AF401" s="52"/>
      <c r="AG401" s="193">
        <f t="shared" si="396"/>
        <v>17406</v>
      </c>
      <c r="AH401" s="193">
        <v>2914</v>
      </c>
      <c r="AI401" s="193">
        <f t="shared" si="397"/>
        <v>14492</v>
      </c>
      <c r="AJ401" s="193">
        <f t="shared" si="402"/>
        <v>107587</v>
      </c>
      <c r="AK401" s="193">
        <f t="shared" si="399"/>
        <v>8965.5833333333339</v>
      </c>
      <c r="AL401" s="193">
        <f t="shared" si="403"/>
        <v>92068</v>
      </c>
      <c r="AM401" s="69">
        <v>8.8360335516488572E-2</v>
      </c>
    </row>
    <row r="402" spans="1:39" x14ac:dyDescent="0.3">
      <c r="A402" s="32">
        <v>42644</v>
      </c>
      <c r="B402" s="193">
        <f>'From State&amp;Country +Charts'!H415</f>
        <v>4500</v>
      </c>
      <c r="C402" s="193"/>
      <c r="D402" s="193">
        <f t="shared" si="384"/>
        <v>40923</v>
      </c>
      <c r="E402" s="193"/>
      <c r="F402" s="193">
        <f>'From State&amp;Country +Charts'!AN415</f>
        <v>2356</v>
      </c>
      <c r="G402" s="193"/>
      <c r="H402" s="193">
        <f t="shared" si="385"/>
        <v>22172</v>
      </c>
      <c r="I402" s="193"/>
      <c r="J402" s="193">
        <f>'From State&amp;Country +Charts'!AT415</f>
        <v>1334</v>
      </c>
      <c r="K402" s="193"/>
      <c r="L402" s="193">
        <f t="shared" si="386"/>
        <v>11456</v>
      </c>
      <c r="M402" s="193"/>
      <c r="N402" s="4">
        <f>'From State&amp;Country +Charts'!F415</f>
        <v>912</v>
      </c>
      <c r="O402" s="193"/>
      <c r="P402" s="193">
        <f t="shared" si="387"/>
        <v>8742</v>
      </c>
      <c r="Q402" s="193"/>
      <c r="R402" s="4">
        <f>'From State&amp;Country +Charts'!O415</f>
        <v>810</v>
      </c>
      <c r="S402" s="193"/>
      <c r="T402" s="193">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3">
        <f>'From State&amp;Country +Charts'!BR415</f>
        <v>22505</v>
      </c>
      <c r="AD402" s="193">
        <f t="shared" si="401"/>
        <v>201181</v>
      </c>
      <c r="AE402" s="68">
        <f t="shared" si="395"/>
        <v>7.2739406072739321E-2</v>
      </c>
      <c r="AF402" s="52"/>
      <c r="AG402" s="193">
        <f t="shared" si="396"/>
        <v>22505</v>
      </c>
      <c r="AH402" s="193">
        <v>4853</v>
      </c>
      <c r="AI402" s="193">
        <f t="shared" si="397"/>
        <v>17652</v>
      </c>
      <c r="AJ402" s="193">
        <f t="shared" si="402"/>
        <v>107328</v>
      </c>
      <c r="AK402" s="193">
        <f t="shared" si="399"/>
        <v>8944</v>
      </c>
      <c r="AL402" s="193">
        <f t="shared" si="403"/>
        <v>93853</v>
      </c>
      <c r="AM402" s="69">
        <v>9.0468784714507894E-2</v>
      </c>
    </row>
    <row r="403" spans="1:39" x14ac:dyDescent="0.3">
      <c r="A403" s="32">
        <v>42675</v>
      </c>
      <c r="B403" s="193">
        <f>'From State&amp;Country +Charts'!H416</f>
        <v>2515</v>
      </c>
      <c r="C403" s="193"/>
      <c r="D403" s="193">
        <f t="shared" si="384"/>
        <v>40817</v>
      </c>
      <c r="E403" s="193"/>
      <c r="F403" s="193">
        <f>'From State&amp;Country +Charts'!AN416</f>
        <v>1221</v>
      </c>
      <c r="G403" s="193"/>
      <c r="H403" s="193">
        <f t="shared" si="385"/>
        <v>21818</v>
      </c>
      <c r="I403" s="193"/>
      <c r="J403" s="193">
        <f>'From State&amp;Country +Charts'!AT416</f>
        <v>687</v>
      </c>
      <c r="K403" s="193"/>
      <c r="L403" s="193">
        <f t="shared" si="386"/>
        <v>11459</v>
      </c>
      <c r="M403" s="193"/>
      <c r="N403" s="4">
        <f>'From State&amp;Country +Charts'!F416</f>
        <v>515</v>
      </c>
      <c r="O403" s="193"/>
      <c r="P403" s="193">
        <f t="shared" si="387"/>
        <v>8685</v>
      </c>
      <c r="Q403" s="193"/>
      <c r="R403" s="4">
        <f>'From State&amp;Country +Charts'!O416</f>
        <v>405</v>
      </c>
      <c r="S403" s="193"/>
      <c r="T403" s="193">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3">
        <f>'From State&amp;Country +Charts'!BR416</f>
        <v>12204</v>
      </c>
      <c r="AD403" s="193">
        <f t="shared" si="401"/>
        <v>199888</v>
      </c>
      <c r="AE403" s="68">
        <f t="shared" si="395"/>
        <v>-9.5799066459213211E-2</v>
      </c>
      <c r="AF403" s="52"/>
      <c r="AG403" s="193">
        <f t="shared" si="396"/>
        <v>12204</v>
      </c>
      <c r="AH403" s="193">
        <v>2082</v>
      </c>
      <c r="AI403" s="193">
        <f t="shared" si="397"/>
        <v>10122</v>
      </c>
      <c r="AJ403" s="193">
        <f t="shared" si="402"/>
        <v>106491</v>
      </c>
      <c r="AK403" s="193">
        <f t="shared" si="399"/>
        <v>8874.25</v>
      </c>
      <c r="AL403" s="193">
        <f t="shared" si="403"/>
        <v>93397</v>
      </c>
      <c r="AM403" s="69">
        <v>9.1855129465748933E-2</v>
      </c>
    </row>
    <row r="404" spans="1:39" x14ac:dyDescent="0.3">
      <c r="A404" s="32">
        <v>42705</v>
      </c>
      <c r="B404" s="193">
        <f>'From State&amp;Country +Charts'!H417</f>
        <v>2932</v>
      </c>
      <c r="C404" s="193"/>
      <c r="D404" s="193">
        <f t="shared" si="384"/>
        <v>41311</v>
      </c>
      <c r="E404" s="193"/>
      <c r="F404" s="193">
        <f>'From State&amp;Country +Charts'!AN417</f>
        <v>1546</v>
      </c>
      <c r="G404" s="193"/>
      <c r="H404" s="193">
        <f t="shared" si="385"/>
        <v>21815</v>
      </c>
      <c r="I404" s="193"/>
      <c r="J404" s="193">
        <f>'From State&amp;Country +Charts'!AT417</f>
        <v>853</v>
      </c>
      <c r="K404" s="193"/>
      <c r="L404" s="193">
        <f t="shared" si="386"/>
        <v>11681</v>
      </c>
      <c r="M404" s="193"/>
      <c r="N404" s="4">
        <f>'From State&amp;Country +Charts'!F417</f>
        <v>593</v>
      </c>
      <c r="O404" s="193"/>
      <c r="P404" s="193">
        <f t="shared" si="387"/>
        <v>8783</v>
      </c>
      <c r="Q404" s="193"/>
      <c r="R404" s="4">
        <f>'From State&amp;Country +Charts'!O417</f>
        <v>535</v>
      </c>
      <c r="S404" s="193"/>
      <c r="T404" s="193">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3">
        <f>'From State&amp;Country +Charts'!BR417</f>
        <v>14515</v>
      </c>
      <c r="AD404" s="193">
        <f t="shared" si="401"/>
        <v>202304</v>
      </c>
      <c r="AE404" s="68">
        <f t="shared" si="395"/>
        <v>0.19968592445656674</v>
      </c>
      <c r="AF404" s="52"/>
      <c r="AG404" s="193">
        <f t="shared" si="396"/>
        <v>14515</v>
      </c>
      <c r="AH404" s="193">
        <v>5703</v>
      </c>
      <c r="AI404" s="193">
        <f t="shared" si="397"/>
        <v>8812</v>
      </c>
      <c r="AJ404" s="193">
        <f t="shared" si="402"/>
        <v>105128</v>
      </c>
      <c r="AK404" s="193">
        <f t="shared" si="399"/>
        <v>8760.6666666666661</v>
      </c>
      <c r="AL404" s="193">
        <f t="shared" si="403"/>
        <v>97176</v>
      </c>
      <c r="AM404" s="69">
        <v>9.1904925938684115E-2</v>
      </c>
    </row>
    <row r="405" spans="1:39" x14ac:dyDescent="0.3">
      <c r="A405" s="32">
        <v>42736</v>
      </c>
      <c r="B405" s="193">
        <f>'From State&amp;Country +Charts'!H418</f>
        <v>2724</v>
      </c>
      <c r="C405" s="193"/>
      <c r="D405" s="193">
        <f t="shared" ref="D405:D412" si="409">SUM(B394:B405)</f>
        <v>40543</v>
      </c>
      <c r="E405" s="193"/>
      <c r="F405" s="193">
        <f>'From State&amp;Country +Charts'!AN418</f>
        <v>1384</v>
      </c>
      <c r="G405" s="193"/>
      <c r="H405" s="193">
        <f t="shared" ref="H405:H412" si="410">SUM(F394:F405)</f>
        <v>21029</v>
      </c>
      <c r="I405" s="193"/>
      <c r="J405" s="193">
        <f>'From State&amp;Country +Charts'!AT418</f>
        <v>793</v>
      </c>
      <c r="K405" s="193"/>
      <c r="L405" s="193">
        <f t="shared" ref="L405:L412" si="411">SUM(J394:J405)</f>
        <v>11524</v>
      </c>
      <c r="M405" s="193"/>
      <c r="N405" s="4">
        <f>'From State&amp;Country +Charts'!F418</f>
        <v>552</v>
      </c>
      <c r="O405" s="193"/>
      <c r="P405" s="193">
        <f t="shared" ref="P405:P412" si="412">SUM(N394:N405)</f>
        <v>8609</v>
      </c>
      <c r="Q405" s="193"/>
      <c r="R405" s="4">
        <f>'From State&amp;Country +Charts'!O418</f>
        <v>442</v>
      </c>
      <c r="S405" s="193"/>
      <c r="T405" s="193">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3">
        <f>'From State&amp;Country +Charts'!BR418</f>
        <v>12973</v>
      </c>
      <c r="AD405" s="193">
        <f t="shared" ref="AD405" si="414">SUM(AC394:AC405)</f>
        <v>197977</v>
      </c>
      <c r="AE405" s="68">
        <f t="shared" ref="AE405:AE412" si="415">(AC405/AC393)-1</f>
        <v>-0.25011560693641621</v>
      </c>
      <c r="AF405" s="52"/>
      <c r="AG405" s="193">
        <f t="shared" ref="AG405:AG412" si="416">AC405</f>
        <v>12973</v>
      </c>
      <c r="AH405" s="193">
        <v>4689</v>
      </c>
      <c r="AI405" s="193">
        <f t="shared" ref="AI405:AI412" si="417">AG405-AH405</f>
        <v>8284</v>
      </c>
      <c r="AJ405" s="193">
        <f t="shared" ref="AJ405" si="418">SUM(AI394:AI405)</f>
        <v>98714</v>
      </c>
      <c r="AK405" s="193">
        <f t="shared" ref="AK405:AK412" si="419">AJ405/12</f>
        <v>8226.1666666666661</v>
      </c>
      <c r="AL405" s="193">
        <f t="shared" ref="AL405" si="420">SUM(AH394:AH405)</f>
        <v>99263</v>
      </c>
      <c r="AM405" s="69">
        <v>8.8876898173128813E-2</v>
      </c>
    </row>
    <row r="406" spans="1:39" x14ac:dyDescent="0.3">
      <c r="A406" s="32">
        <v>42767</v>
      </c>
      <c r="B406" s="193">
        <f>'From State&amp;Country +Charts'!H419</f>
        <v>2570</v>
      </c>
      <c r="C406" s="193"/>
      <c r="D406" s="193">
        <f t="shared" si="409"/>
        <v>40218</v>
      </c>
      <c r="E406" s="193"/>
      <c r="F406" s="193">
        <f>'From State&amp;Country +Charts'!AN419</f>
        <v>1330</v>
      </c>
      <c r="G406" s="193"/>
      <c r="H406" s="193">
        <f t="shared" si="410"/>
        <v>20613</v>
      </c>
      <c r="I406" s="193"/>
      <c r="J406" s="193">
        <f>'From State&amp;Country +Charts'!AT419</f>
        <v>718</v>
      </c>
      <c r="K406" s="193"/>
      <c r="L406" s="193">
        <f t="shared" si="411"/>
        <v>11385</v>
      </c>
      <c r="M406" s="193"/>
      <c r="N406" s="4">
        <f>'From State&amp;Country +Charts'!F419</f>
        <v>515</v>
      </c>
      <c r="O406" s="193"/>
      <c r="P406" s="193">
        <f t="shared" si="412"/>
        <v>8416</v>
      </c>
      <c r="Q406" s="193"/>
      <c r="R406" s="4">
        <f>'From State&amp;Country +Charts'!O419</f>
        <v>437</v>
      </c>
      <c r="S406" s="193"/>
      <c r="T406" s="193">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3">
        <f>'From State&amp;Country +Charts'!BR419</f>
        <v>12413</v>
      </c>
      <c r="AD406" s="193">
        <f t="shared" ref="AD406:AD412" si="421">SUM(AC395:AC406)</f>
        <v>195889</v>
      </c>
      <c r="AE406" s="68">
        <f t="shared" si="415"/>
        <v>-0.14399006965036898</v>
      </c>
      <c r="AF406" s="52"/>
      <c r="AG406" s="193">
        <f t="shared" si="416"/>
        <v>12413</v>
      </c>
      <c r="AH406" s="193">
        <v>4665</v>
      </c>
      <c r="AI406" s="193">
        <f t="shared" si="417"/>
        <v>7748</v>
      </c>
      <c r="AJ406" s="193">
        <f t="shared" ref="AJ406:AJ412" si="422">SUM(AI395:AI406)</f>
        <v>95665</v>
      </c>
      <c r="AK406" s="193">
        <f t="shared" si="419"/>
        <v>7972.083333333333</v>
      </c>
      <c r="AL406" s="193">
        <f t="shared" ref="AL406:AL412" si="423">SUM(AH395:AH406)</f>
        <v>100224</v>
      </c>
      <c r="AM406" s="69">
        <v>9.8364617739466684E-2</v>
      </c>
    </row>
    <row r="407" spans="1:39" x14ac:dyDescent="0.3">
      <c r="A407" s="32">
        <v>42795</v>
      </c>
      <c r="B407" s="193">
        <f>'From State&amp;Country +Charts'!H420</f>
        <v>2934</v>
      </c>
      <c r="C407" s="193"/>
      <c r="D407" s="193">
        <f t="shared" si="409"/>
        <v>40052</v>
      </c>
      <c r="E407" s="193"/>
      <c r="F407" s="193">
        <f>'From State&amp;Country +Charts'!AN420</f>
        <v>1600</v>
      </c>
      <c r="G407" s="193"/>
      <c r="H407" s="193">
        <f t="shared" si="410"/>
        <v>20425</v>
      </c>
      <c r="I407" s="193"/>
      <c r="J407" s="193">
        <f>'From State&amp;Country +Charts'!AT420</f>
        <v>816</v>
      </c>
      <c r="K407" s="193"/>
      <c r="L407" s="193">
        <f t="shared" si="411"/>
        <v>11276</v>
      </c>
      <c r="M407" s="193"/>
      <c r="N407" s="4">
        <f>'From State&amp;Country +Charts'!F420</f>
        <v>606</v>
      </c>
      <c r="O407" s="193"/>
      <c r="P407" s="193">
        <f t="shared" si="412"/>
        <v>8354</v>
      </c>
      <c r="Q407" s="193"/>
      <c r="R407" s="4">
        <f>'From State&amp;Country +Charts'!O420</f>
        <v>520</v>
      </c>
      <c r="S407" s="193"/>
      <c r="T407" s="193">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3">
        <f>'From State&amp;Country +Charts'!BR420</f>
        <v>14174</v>
      </c>
      <c r="AD407" s="193">
        <f t="shared" si="421"/>
        <v>194438</v>
      </c>
      <c r="AE407" s="68">
        <f t="shared" si="415"/>
        <v>-9.2863999999999947E-2</v>
      </c>
      <c r="AF407" s="52"/>
      <c r="AG407" s="193">
        <f t="shared" si="416"/>
        <v>14174</v>
      </c>
      <c r="AH407" s="193">
        <v>4646</v>
      </c>
      <c r="AI407" s="193">
        <f t="shared" si="417"/>
        <v>9528</v>
      </c>
      <c r="AJ407" s="193">
        <f t="shared" si="422"/>
        <v>94980</v>
      </c>
      <c r="AK407" s="193">
        <f t="shared" si="419"/>
        <v>7915</v>
      </c>
      <c r="AL407" s="193">
        <f t="shared" si="423"/>
        <v>99458</v>
      </c>
      <c r="AM407" s="69">
        <v>9.8842951883730781E-2</v>
      </c>
    </row>
    <row r="408" spans="1:39" x14ac:dyDescent="0.3">
      <c r="A408" s="32">
        <v>42826</v>
      </c>
      <c r="B408" s="193">
        <f>'From State&amp;Country +Charts'!H421</f>
        <v>3548</v>
      </c>
      <c r="C408" s="193"/>
      <c r="D408" s="193">
        <f t="shared" si="409"/>
        <v>39913</v>
      </c>
      <c r="E408" s="193"/>
      <c r="F408" s="193">
        <f>'From State&amp;Country +Charts'!AN421</f>
        <v>1873</v>
      </c>
      <c r="G408" s="193"/>
      <c r="H408" s="193">
        <f t="shared" si="410"/>
        <v>20147</v>
      </c>
      <c r="I408" s="193"/>
      <c r="J408" s="193">
        <f>'From State&amp;Country +Charts'!AT421</f>
        <v>1005</v>
      </c>
      <c r="K408" s="193"/>
      <c r="L408" s="193">
        <f t="shared" si="411"/>
        <v>11297</v>
      </c>
      <c r="M408" s="193"/>
      <c r="N408" s="4">
        <f>'From State&amp;Country +Charts'!F421</f>
        <v>692</v>
      </c>
      <c r="O408" s="193"/>
      <c r="P408" s="193">
        <f t="shared" si="412"/>
        <v>8218</v>
      </c>
      <c r="Q408" s="193"/>
      <c r="R408" s="4">
        <f>'From State&amp;Country +Charts'!O421</f>
        <v>615</v>
      </c>
      <c r="S408" s="193"/>
      <c r="T408" s="193">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3">
        <f>'From State&amp;Country +Charts'!BR421</f>
        <v>17075</v>
      </c>
      <c r="AD408" s="193">
        <f t="shared" si="421"/>
        <v>193335</v>
      </c>
      <c r="AE408" s="68">
        <f t="shared" si="415"/>
        <v>-6.0677742325888406E-2</v>
      </c>
      <c r="AF408" s="52"/>
      <c r="AG408" s="193">
        <f t="shared" si="416"/>
        <v>17075</v>
      </c>
      <c r="AH408" s="193">
        <v>2663</v>
      </c>
      <c r="AI408" s="193">
        <f t="shared" si="417"/>
        <v>14412</v>
      </c>
      <c r="AJ408" s="193">
        <f t="shared" si="422"/>
        <v>97517</v>
      </c>
      <c r="AK408" s="193">
        <f t="shared" si="419"/>
        <v>8126.416666666667</v>
      </c>
      <c r="AL408" s="193">
        <f t="shared" si="423"/>
        <v>95818</v>
      </c>
      <c r="AM408" s="69">
        <v>9.6573938506588575E-2</v>
      </c>
    </row>
    <row r="409" spans="1:39" x14ac:dyDescent="0.3">
      <c r="A409" s="32">
        <v>42856</v>
      </c>
      <c r="B409" s="193">
        <f>'From State&amp;Country +Charts'!H422</f>
        <v>2602</v>
      </c>
      <c r="C409" s="193"/>
      <c r="D409" s="193">
        <f t="shared" si="409"/>
        <v>39695</v>
      </c>
      <c r="E409" s="193"/>
      <c r="F409" s="193">
        <f>'From State&amp;Country +Charts'!AN422</f>
        <v>1305</v>
      </c>
      <c r="G409" s="193"/>
      <c r="H409" s="193">
        <f t="shared" si="410"/>
        <v>19910</v>
      </c>
      <c r="I409" s="193"/>
      <c r="J409" s="193">
        <f>'From State&amp;Country +Charts'!AT422</f>
        <v>727</v>
      </c>
      <c r="K409" s="193"/>
      <c r="L409" s="193">
        <f t="shared" si="411"/>
        <v>11265</v>
      </c>
      <c r="M409" s="193"/>
      <c r="N409" s="4">
        <f>'From State&amp;Country +Charts'!F422</f>
        <v>573</v>
      </c>
      <c r="O409" s="193"/>
      <c r="P409" s="193">
        <f t="shared" si="412"/>
        <v>8196</v>
      </c>
      <c r="Q409" s="193"/>
      <c r="R409" s="4">
        <f>'From State&amp;Country +Charts'!O422</f>
        <v>434</v>
      </c>
      <c r="S409" s="193"/>
      <c r="T409" s="193">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3">
        <f>'From State&amp;Country +Charts'!BR422</f>
        <v>12897</v>
      </c>
      <c r="AD409" s="193">
        <f t="shared" si="421"/>
        <v>192430</v>
      </c>
      <c r="AE409" s="68">
        <f t="shared" si="415"/>
        <v>-6.5570207216345433E-2</v>
      </c>
      <c r="AF409" s="52"/>
      <c r="AG409" s="193">
        <f t="shared" si="416"/>
        <v>12897</v>
      </c>
      <c r="AH409" s="193">
        <v>1445</v>
      </c>
      <c r="AI409" s="193">
        <f t="shared" si="417"/>
        <v>11452</v>
      </c>
      <c r="AJ409" s="193">
        <f t="shared" si="422"/>
        <v>109223</v>
      </c>
      <c r="AK409" s="193">
        <f t="shared" si="419"/>
        <v>9101.9166666666661</v>
      </c>
      <c r="AL409" s="193">
        <f t="shared" si="423"/>
        <v>83207</v>
      </c>
      <c r="AM409" s="69">
        <v>9.1183996278204227E-2</v>
      </c>
    </row>
    <row r="410" spans="1:39" x14ac:dyDescent="0.3">
      <c r="A410" s="32">
        <v>42887</v>
      </c>
      <c r="B410" s="193">
        <f>'From State&amp;Country +Charts'!H423</f>
        <v>2811</v>
      </c>
      <c r="C410" s="193"/>
      <c r="D410" s="193">
        <f t="shared" si="409"/>
        <v>39177</v>
      </c>
      <c r="E410" s="193"/>
      <c r="F410" s="193">
        <f>'From State&amp;Country +Charts'!AN423</f>
        <v>1352</v>
      </c>
      <c r="G410" s="193"/>
      <c r="H410" s="193">
        <f t="shared" si="410"/>
        <v>19650</v>
      </c>
      <c r="I410" s="193"/>
      <c r="J410" s="193">
        <f>'From State&amp;Country +Charts'!AT423</f>
        <v>827</v>
      </c>
      <c r="K410" s="193"/>
      <c r="L410" s="193">
        <f t="shared" si="411"/>
        <v>11225</v>
      </c>
      <c r="M410" s="193"/>
      <c r="N410" s="4">
        <f>'From State&amp;Country +Charts'!F423</f>
        <v>583</v>
      </c>
      <c r="O410" s="193"/>
      <c r="P410" s="193">
        <f t="shared" si="412"/>
        <v>8034</v>
      </c>
      <c r="Q410" s="193"/>
      <c r="R410" s="4">
        <f>'From State&amp;Country +Charts'!O423</f>
        <v>456</v>
      </c>
      <c r="S410" s="193"/>
      <c r="T410" s="193">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3">
        <f>'From State&amp;Country +Charts'!BR423</f>
        <v>13619</v>
      </c>
      <c r="AD410" s="193">
        <f t="shared" si="421"/>
        <v>190298</v>
      </c>
      <c r="AE410" s="68">
        <f t="shared" si="415"/>
        <v>-0.13535648530252042</v>
      </c>
      <c r="AF410" s="52"/>
      <c r="AG410" s="193">
        <f t="shared" si="416"/>
        <v>13619</v>
      </c>
      <c r="AH410" s="193">
        <v>2694</v>
      </c>
      <c r="AI410" s="193">
        <f t="shared" si="417"/>
        <v>10925</v>
      </c>
      <c r="AJ410" s="193">
        <f t="shared" si="422"/>
        <v>123351</v>
      </c>
      <c r="AK410" s="193">
        <f t="shared" si="419"/>
        <v>10279.25</v>
      </c>
      <c r="AL410" s="193">
        <f t="shared" si="423"/>
        <v>66947</v>
      </c>
      <c r="AM410" s="69">
        <v>9.0828988912548647E-2</v>
      </c>
    </row>
    <row r="411" spans="1:39" x14ac:dyDescent="0.3">
      <c r="A411" s="32">
        <v>42917</v>
      </c>
      <c r="B411" s="193">
        <f>'From State&amp;Country +Charts'!H424</f>
        <v>4426</v>
      </c>
      <c r="C411" s="193"/>
      <c r="D411" s="193">
        <f t="shared" si="409"/>
        <v>38901</v>
      </c>
      <c r="E411" s="193"/>
      <c r="F411" s="193">
        <f>'From State&amp;Country +Charts'!AN424</f>
        <v>1951</v>
      </c>
      <c r="G411" s="193"/>
      <c r="H411" s="193">
        <f t="shared" si="410"/>
        <v>19419</v>
      </c>
      <c r="I411" s="193"/>
      <c r="J411" s="193">
        <f>'From State&amp;Country +Charts'!AT424</f>
        <v>1289</v>
      </c>
      <c r="K411" s="193"/>
      <c r="L411" s="193">
        <f t="shared" si="411"/>
        <v>11115</v>
      </c>
      <c r="M411" s="193"/>
      <c r="N411" s="4">
        <f>'From State&amp;Country +Charts'!F424</f>
        <v>860</v>
      </c>
      <c r="O411" s="193"/>
      <c r="P411" s="193">
        <f t="shared" si="412"/>
        <v>7923</v>
      </c>
      <c r="Q411" s="193"/>
      <c r="R411" s="4">
        <f>'From State&amp;Country +Charts'!O424</f>
        <v>628</v>
      </c>
      <c r="S411" s="193"/>
      <c r="T411" s="193">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3">
        <f>'From State&amp;Country +Charts'!BR424</f>
        <v>20631</v>
      </c>
      <c r="AD411" s="193">
        <f t="shared" si="421"/>
        <v>188832</v>
      </c>
      <c r="AE411" s="68">
        <f t="shared" si="415"/>
        <v>-6.6343847581119664E-2</v>
      </c>
      <c r="AF411" s="52"/>
      <c r="AG411" s="193">
        <f t="shared" si="416"/>
        <v>20631</v>
      </c>
      <c r="AH411" s="193">
        <v>2040</v>
      </c>
      <c r="AI411" s="193">
        <f t="shared" si="417"/>
        <v>18591</v>
      </c>
      <c r="AJ411" s="193">
        <f t="shared" si="422"/>
        <v>136058</v>
      </c>
      <c r="AK411" s="193">
        <f t="shared" si="419"/>
        <v>11338.166666666666</v>
      </c>
      <c r="AL411" s="193">
        <f t="shared" si="423"/>
        <v>52774</v>
      </c>
      <c r="AM411" s="69">
        <v>8.9864766613348843E-2</v>
      </c>
    </row>
    <row r="412" spans="1:39" x14ac:dyDescent="0.3">
      <c r="A412" s="32">
        <v>42948</v>
      </c>
      <c r="B412" s="193">
        <f>'From State&amp;Country +Charts'!H425</f>
        <v>3716</v>
      </c>
      <c r="C412" s="193"/>
      <c r="D412" s="193">
        <f t="shared" si="409"/>
        <v>38827</v>
      </c>
      <c r="E412" s="193"/>
      <c r="F412" s="193">
        <f>'From State&amp;Country +Charts'!AN425</f>
        <v>1724</v>
      </c>
      <c r="G412" s="193"/>
      <c r="H412" s="193">
        <f t="shared" si="410"/>
        <v>19389</v>
      </c>
      <c r="I412" s="193"/>
      <c r="J412" s="193">
        <f>'From State&amp;Country +Charts'!AT425</f>
        <v>1084</v>
      </c>
      <c r="K412" s="193"/>
      <c r="L412" s="193">
        <f t="shared" si="411"/>
        <v>11168</v>
      </c>
      <c r="M412" s="193"/>
      <c r="N412" s="4">
        <f>'From State&amp;Country +Charts'!F425</f>
        <v>738</v>
      </c>
      <c r="O412" s="193"/>
      <c r="P412" s="193">
        <f t="shared" si="412"/>
        <v>7867</v>
      </c>
      <c r="Q412" s="193"/>
      <c r="R412" s="4">
        <f>'From State&amp;Country +Charts'!O425</f>
        <v>627</v>
      </c>
      <c r="S412" s="193"/>
      <c r="T412" s="193">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3">
        <f>'From State&amp;Country +Charts'!BR425</f>
        <v>17852</v>
      </c>
      <c r="AD412" s="193">
        <f t="shared" si="421"/>
        <v>188264</v>
      </c>
      <c r="AE412" s="68">
        <f t="shared" si="415"/>
        <v>-3.0836047774158493E-2</v>
      </c>
      <c r="AF412" s="52"/>
      <c r="AG412" s="193">
        <f t="shared" si="416"/>
        <v>17852</v>
      </c>
      <c r="AH412" s="193">
        <v>3911</v>
      </c>
      <c r="AI412" s="193">
        <f t="shared" si="417"/>
        <v>13941</v>
      </c>
      <c r="AJ412" s="193">
        <f t="shared" si="422"/>
        <v>145959</v>
      </c>
      <c r="AK412" s="193">
        <f t="shared" si="419"/>
        <v>12163.25</v>
      </c>
      <c r="AL412" s="193">
        <f t="shared" si="423"/>
        <v>42305</v>
      </c>
      <c r="AM412" s="69">
        <v>8.5368586152812009E-2</v>
      </c>
    </row>
    <row r="413" spans="1:39" x14ac:dyDescent="0.3">
      <c r="A413" s="32">
        <v>42979</v>
      </c>
      <c r="B413" s="193">
        <f>'From State&amp;Country +Charts'!H426</f>
        <v>4458</v>
      </c>
      <c r="C413" s="193"/>
      <c r="D413" s="193">
        <f t="shared" ref="D413:D416" si="424">SUM(B402:B413)</f>
        <v>39736</v>
      </c>
      <c r="E413" s="193"/>
      <c r="F413" s="193">
        <f>'From State&amp;Country +Charts'!AN426</f>
        <v>2294</v>
      </c>
      <c r="G413" s="193"/>
      <c r="H413" s="193">
        <f t="shared" ref="H413:H416" si="425">SUM(F402:F413)</f>
        <v>19936</v>
      </c>
      <c r="I413" s="193"/>
      <c r="J413" s="193">
        <f>'From State&amp;Country +Charts'!AT426</f>
        <v>1293</v>
      </c>
      <c r="K413" s="193"/>
      <c r="L413" s="193">
        <f t="shared" ref="L413:L416" si="426">SUM(J402:J413)</f>
        <v>11426</v>
      </c>
      <c r="M413" s="193"/>
      <c r="N413" s="4">
        <f>'From State&amp;Country +Charts'!F426</f>
        <v>852</v>
      </c>
      <c r="O413" s="193"/>
      <c r="P413" s="193">
        <f t="shared" ref="P413:P416" si="427">SUM(N402:N413)</f>
        <v>7991</v>
      </c>
      <c r="Q413" s="193"/>
      <c r="R413" s="4">
        <f>'From State&amp;Country +Charts'!O426</f>
        <v>700</v>
      </c>
      <c r="S413" s="193"/>
      <c r="T413" s="193">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3">
        <f>'From State&amp;Country +Charts'!BR426</f>
        <v>21880</v>
      </c>
      <c r="AD413" s="193">
        <f t="shared" ref="AD413" si="434">SUM(AC402:AC413)</f>
        <v>192738</v>
      </c>
      <c r="AE413" s="68">
        <f t="shared" ref="AE413:AE416" si="435">(AC413/AC401)-1</f>
        <v>0.25703780305641732</v>
      </c>
      <c r="AF413" s="52"/>
      <c r="AG413" s="193">
        <f t="shared" ref="AG413:AG416" si="436">AC413</f>
        <v>21880</v>
      </c>
      <c r="AH413" s="193">
        <v>3251</v>
      </c>
      <c r="AI413" s="193">
        <f t="shared" ref="AI413:AI416" si="437">AG413-AH413</f>
        <v>18629</v>
      </c>
      <c r="AJ413" s="193">
        <f t="shared" ref="AJ413" si="438">SUM(AI402:AI413)</f>
        <v>150096</v>
      </c>
      <c r="AK413" s="193">
        <f t="shared" ref="AK413:AK416" si="439">AJ413/12</f>
        <v>12508</v>
      </c>
      <c r="AL413" s="193">
        <f t="shared" ref="AL413" si="440">SUM(AH402:AH413)</f>
        <v>42642</v>
      </c>
      <c r="AM413" s="69">
        <v>9.1407678244972576E-2</v>
      </c>
    </row>
    <row r="414" spans="1:39" x14ac:dyDescent="0.3">
      <c r="A414" s="32">
        <v>43009</v>
      </c>
      <c r="B414" s="193">
        <f>'From State&amp;Country +Charts'!H427</f>
        <v>3340</v>
      </c>
      <c r="C414" s="193"/>
      <c r="D414" s="193">
        <f t="shared" si="424"/>
        <v>38576</v>
      </c>
      <c r="E414" s="193"/>
      <c r="F414" s="193">
        <f>'From State&amp;Country +Charts'!AN427</f>
        <v>1967</v>
      </c>
      <c r="G414" s="193"/>
      <c r="H414" s="193">
        <f t="shared" si="425"/>
        <v>19547</v>
      </c>
      <c r="I414" s="193"/>
      <c r="J414" s="193">
        <f>'From State&amp;Country +Charts'!AT427</f>
        <v>949</v>
      </c>
      <c r="K414" s="193"/>
      <c r="L414" s="193">
        <f t="shared" si="426"/>
        <v>11041</v>
      </c>
      <c r="M414" s="193"/>
      <c r="N414" s="4">
        <f>'From State&amp;Country +Charts'!F427</f>
        <v>629</v>
      </c>
      <c r="O414" s="193"/>
      <c r="P414" s="193">
        <f t="shared" si="427"/>
        <v>7708</v>
      </c>
      <c r="Q414" s="193"/>
      <c r="R414" s="4">
        <f>'From State&amp;Country +Charts'!O427</f>
        <v>516</v>
      </c>
      <c r="S414" s="193"/>
      <c r="T414" s="193">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3">
        <f>'From State&amp;Country +Charts'!BR427</f>
        <v>16623</v>
      </c>
      <c r="AD414" s="193">
        <f t="shared" ref="AD414:AD416" si="441">SUM(AC403:AC414)</f>
        <v>186856</v>
      </c>
      <c r="AE414" s="68">
        <f t="shared" si="435"/>
        <v>-0.26136414130193286</v>
      </c>
      <c r="AF414" s="52"/>
      <c r="AG414" s="193">
        <f t="shared" si="436"/>
        <v>16623</v>
      </c>
      <c r="AH414" s="193">
        <v>6073</v>
      </c>
      <c r="AI414" s="193">
        <f t="shared" si="437"/>
        <v>10550</v>
      </c>
      <c r="AJ414" s="193">
        <f t="shared" ref="AJ414:AJ416" si="442">SUM(AI403:AI414)</f>
        <v>142994</v>
      </c>
      <c r="AK414" s="193">
        <f t="shared" si="439"/>
        <v>11916.166666666666</v>
      </c>
      <c r="AL414" s="193">
        <f t="shared" ref="AL414:AL416" si="443">SUM(AH403:AH414)</f>
        <v>43862</v>
      </c>
      <c r="AM414" s="69">
        <v>0.10401251278349274</v>
      </c>
    </row>
    <row r="415" spans="1:39" x14ac:dyDescent="0.3">
      <c r="A415" s="32">
        <v>43040</v>
      </c>
      <c r="B415" s="193">
        <f>'From State&amp;Country +Charts'!H428</f>
        <v>3047</v>
      </c>
      <c r="C415" s="193"/>
      <c r="D415" s="193">
        <f t="shared" si="424"/>
        <v>39108</v>
      </c>
      <c r="E415" s="193"/>
      <c r="F415" s="193">
        <f>'From State&amp;Country +Charts'!AN428</f>
        <v>1687</v>
      </c>
      <c r="G415" s="193"/>
      <c r="H415" s="193">
        <f t="shared" si="425"/>
        <v>20013</v>
      </c>
      <c r="I415" s="193"/>
      <c r="J415" s="193">
        <f>'From State&amp;Country +Charts'!AT428</f>
        <v>804</v>
      </c>
      <c r="K415" s="193"/>
      <c r="L415" s="193">
        <f t="shared" si="426"/>
        <v>11158</v>
      </c>
      <c r="M415" s="193"/>
      <c r="N415" s="4">
        <f>'From State&amp;Country +Charts'!F428</f>
        <v>553</v>
      </c>
      <c r="O415" s="193"/>
      <c r="P415" s="193">
        <f t="shared" si="427"/>
        <v>7746</v>
      </c>
      <c r="Q415" s="193"/>
      <c r="R415" s="4">
        <f>'From State&amp;Country +Charts'!O428</f>
        <v>471</v>
      </c>
      <c r="S415" s="193"/>
      <c r="T415" s="193">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3">
        <f>'From State&amp;Country +Charts'!BR428</f>
        <v>14885</v>
      </c>
      <c r="AD415" s="193">
        <f t="shared" si="441"/>
        <v>189537</v>
      </c>
      <c r="AE415" s="68">
        <f t="shared" si="435"/>
        <v>0.21968207145198293</v>
      </c>
      <c r="AF415" s="52"/>
      <c r="AG415" s="193">
        <f t="shared" si="436"/>
        <v>14885</v>
      </c>
      <c r="AH415" s="193">
        <v>4281</v>
      </c>
      <c r="AI415" s="193">
        <f t="shared" si="437"/>
        <v>10604</v>
      </c>
      <c r="AJ415" s="193">
        <f t="shared" si="442"/>
        <v>143476</v>
      </c>
      <c r="AK415" s="193">
        <f t="shared" si="439"/>
        <v>11956.333333333334</v>
      </c>
      <c r="AL415" s="193">
        <f t="shared" si="443"/>
        <v>46061</v>
      </c>
      <c r="AM415" s="69">
        <v>0.10372858582465569</v>
      </c>
    </row>
    <row r="416" spans="1:39" x14ac:dyDescent="0.3">
      <c r="A416" s="32">
        <v>43070</v>
      </c>
      <c r="B416" s="193">
        <f>'From State&amp;Country +Charts'!H429</f>
        <v>3183</v>
      </c>
      <c r="C416" s="193"/>
      <c r="D416" s="193">
        <f t="shared" si="424"/>
        <v>39359</v>
      </c>
      <c r="E416" s="193"/>
      <c r="F416" s="193">
        <f>'From State&amp;Country +Charts'!AN429</f>
        <v>1735</v>
      </c>
      <c r="G416" s="193"/>
      <c r="H416" s="193">
        <f t="shared" si="425"/>
        <v>20202</v>
      </c>
      <c r="I416" s="193"/>
      <c r="J416" s="193">
        <f>'From State&amp;Country +Charts'!AT429</f>
        <v>880</v>
      </c>
      <c r="K416" s="193"/>
      <c r="L416" s="193">
        <f t="shared" si="426"/>
        <v>11185</v>
      </c>
      <c r="M416" s="193"/>
      <c r="N416" s="4">
        <f>'From State&amp;Country +Charts'!F429</f>
        <v>590</v>
      </c>
      <c r="O416" s="193"/>
      <c r="P416" s="193">
        <f t="shared" si="427"/>
        <v>7743</v>
      </c>
      <c r="Q416" s="193"/>
      <c r="R416" s="4">
        <f>'From State&amp;Country +Charts'!O429</f>
        <v>520</v>
      </c>
      <c r="S416" s="193"/>
      <c r="T416" s="193">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3">
        <f>'From State&amp;Country +Charts'!BR429</f>
        <v>15319</v>
      </c>
      <c r="AD416" s="193">
        <f t="shared" si="441"/>
        <v>190341</v>
      </c>
      <c r="AE416" s="68">
        <f t="shared" si="435"/>
        <v>5.5390974853599673E-2</v>
      </c>
      <c r="AF416" s="52"/>
      <c r="AG416" s="193">
        <f t="shared" si="436"/>
        <v>15319</v>
      </c>
      <c r="AH416" s="193">
        <v>5170</v>
      </c>
      <c r="AI416" s="193">
        <f t="shared" si="437"/>
        <v>10149</v>
      </c>
      <c r="AJ416" s="193">
        <f t="shared" si="442"/>
        <v>144813</v>
      </c>
      <c r="AK416" s="193">
        <f t="shared" si="439"/>
        <v>12067.75</v>
      </c>
      <c r="AL416" s="193">
        <f t="shared" si="443"/>
        <v>45528</v>
      </c>
      <c r="AM416" s="69">
        <v>0.10281349957569032</v>
      </c>
    </row>
    <row r="417" spans="1:39" x14ac:dyDescent="0.3">
      <c r="A417" s="32">
        <v>43101</v>
      </c>
      <c r="B417" s="193">
        <f>'From State&amp;Country +Charts'!H430</f>
        <v>2785</v>
      </c>
      <c r="C417" s="193"/>
      <c r="D417" s="193">
        <f t="shared" ref="D417:D437" si="444">SUM(B406:B417)</f>
        <v>39420</v>
      </c>
      <c r="E417" s="193"/>
      <c r="F417" s="193">
        <f>'From State&amp;Country +Charts'!AN430</f>
        <v>1544</v>
      </c>
      <c r="G417" s="193"/>
      <c r="H417" s="193">
        <f t="shared" ref="H417:H437" si="445">SUM(F406:F417)</f>
        <v>20362</v>
      </c>
      <c r="I417" s="193"/>
      <c r="J417" s="193">
        <f>'From State&amp;Country +Charts'!AT430</f>
        <v>726</v>
      </c>
      <c r="K417" s="193"/>
      <c r="L417" s="193">
        <f t="shared" ref="L417:L437" si="446">SUM(J406:J417)</f>
        <v>11118</v>
      </c>
      <c r="M417" s="193"/>
      <c r="N417" s="4">
        <f>'From State&amp;Country +Charts'!F430</f>
        <v>545</v>
      </c>
      <c r="O417" s="193"/>
      <c r="P417" s="193">
        <f t="shared" ref="P417:P437" si="447">SUM(N406:N417)</f>
        <v>7736</v>
      </c>
      <c r="Q417" s="193"/>
      <c r="R417" s="4">
        <f>'From State&amp;Country +Charts'!O430</f>
        <v>456</v>
      </c>
      <c r="S417" s="193"/>
      <c r="T417" s="193">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3">
        <f>'From State&amp;Country +Charts'!BR430</f>
        <v>13302</v>
      </c>
      <c r="AD417" s="193">
        <f t="shared" ref="AD417" si="454">SUM(AC406:AC417)</f>
        <v>190670</v>
      </c>
      <c r="AE417" s="68">
        <f t="shared" ref="AE417:AE437" si="455">(AC417/AC405)-1</f>
        <v>2.536036383257545E-2</v>
      </c>
      <c r="AF417" s="52"/>
      <c r="AG417" s="193">
        <f t="shared" ref="AG417:AG437" si="456">AC417</f>
        <v>13302</v>
      </c>
      <c r="AH417" s="193">
        <v>3566</v>
      </c>
      <c r="AI417" s="193">
        <f t="shared" ref="AI417:AI437" si="457">AG417-AH417</f>
        <v>9736</v>
      </c>
      <c r="AJ417" s="193">
        <f t="shared" ref="AJ417" si="458">SUM(AI406:AI417)</f>
        <v>146265</v>
      </c>
      <c r="AK417" s="193">
        <f t="shared" ref="AK417:AK437" si="459">AJ417/12</f>
        <v>12188.75</v>
      </c>
      <c r="AL417" s="193">
        <f t="shared" ref="AL417" si="460">SUM(AH406:AH417)</f>
        <v>44405</v>
      </c>
      <c r="AM417" s="69">
        <v>9.4797774770711177E-2</v>
      </c>
    </row>
    <row r="418" spans="1:39" x14ac:dyDescent="0.3">
      <c r="A418" s="32">
        <v>43132</v>
      </c>
      <c r="B418" s="193">
        <f>'From State&amp;Country +Charts'!H431</f>
        <v>2590</v>
      </c>
      <c r="C418" s="193"/>
      <c r="D418" s="193">
        <f t="shared" si="444"/>
        <v>39440</v>
      </c>
      <c r="E418" s="193"/>
      <c r="F418" s="193">
        <f>'From State&amp;Country +Charts'!AN431</f>
        <v>1444</v>
      </c>
      <c r="G418" s="193"/>
      <c r="H418" s="193">
        <f t="shared" si="445"/>
        <v>20476</v>
      </c>
      <c r="I418" s="193"/>
      <c r="J418" s="193">
        <f>'From State&amp;Country +Charts'!AT431</f>
        <v>728</v>
      </c>
      <c r="K418" s="193"/>
      <c r="L418" s="193">
        <f t="shared" si="446"/>
        <v>11128</v>
      </c>
      <c r="M418" s="193"/>
      <c r="N418" s="4">
        <f>'From State&amp;Country +Charts'!F431</f>
        <v>520</v>
      </c>
      <c r="O418" s="193"/>
      <c r="P418" s="193">
        <f t="shared" si="447"/>
        <v>7741</v>
      </c>
      <c r="Q418" s="193"/>
      <c r="R418" s="4">
        <f>'From State&amp;Country +Charts'!O431</f>
        <v>464</v>
      </c>
      <c r="S418" s="193"/>
      <c r="T418" s="193">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3">
        <f>'From State&amp;Country +Charts'!BR431</f>
        <v>12388</v>
      </c>
      <c r="AD418" s="193">
        <f t="shared" ref="AD418:AD437" si="461">SUM(AC407:AC418)</f>
        <v>190645</v>
      </c>
      <c r="AE418" s="68">
        <f t="shared" si="455"/>
        <v>-2.0140175622331835E-3</v>
      </c>
      <c r="AF418" s="52"/>
      <c r="AG418" s="193">
        <f t="shared" si="456"/>
        <v>12388</v>
      </c>
      <c r="AH418" s="193">
        <v>3655</v>
      </c>
      <c r="AI418" s="193">
        <f t="shared" si="457"/>
        <v>8733</v>
      </c>
      <c r="AJ418" s="193">
        <f t="shared" ref="AJ418:AJ437" si="462">SUM(AI407:AI418)</f>
        <v>147250</v>
      </c>
      <c r="AK418" s="193">
        <f t="shared" si="459"/>
        <v>12270.833333333334</v>
      </c>
      <c r="AL418" s="193">
        <f t="shared" ref="AL418:AL437" si="463">SUM(AH407:AH418)</f>
        <v>43395</v>
      </c>
      <c r="AM418" s="69">
        <v>9.7513722957700999E-2</v>
      </c>
    </row>
    <row r="419" spans="1:39" x14ac:dyDescent="0.3">
      <c r="A419" s="32">
        <v>43160</v>
      </c>
      <c r="B419" s="193">
        <f>'From State&amp;Country +Charts'!H432</f>
        <v>3712</v>
      </c>
      <c r="C419" s="193"/>
      <c r="D419" s="193">
        <f t="shared" si="444"/>
        <v>40218</v>
      </c>
      <c r="E419" s="193"/>
      <c r="F419" s="193">
        <f>'From State&amp;Country +Charts'!AN432</f>
        <v>2230</v>
      </c>
      <c r="G419" s="193"/>
      <c r="H419" s="193">
        <f t="shared" si="445"/>
        <v>21106</v>
      </c>
      <c r="I419" s="193"/>
      <c r="J419" s="193">
        <f>'From State&amp;Country +Charts'!AT432</f>
        <v>1050</v>
      </c>
      <c r="K419" s="193"/>
      <c r="L419" s="193">
        <f t="shared" si="446"/>
        <v>11362</v>
      </c>
      <c r="M419" s="193"/>
      <c r="N419" s="4">
        <f>'From State&amp;Country +Charts'!F432</f>
        <v>654</v>
      </c>
      <c r="O419" s="193"/>
      <c r="P419" s="193">
        <f t="shared" si="447"/>
        <v>7789</v>
      </c>
      <c r="Q419" s="193"/>
      <c r="R419" s="4">
        <f>'From State&amp;Country +Charts'!O432</f>
        <v>691</v>
      </c>
      <c r="S419" s="193"/>
      <c r="T419" s="193">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3">
        <f>'From State&amp;Country +Charts'!BR432</f>
        <v>18005</v>
      </c>
      <c r="AD419" s="193">
        <f t="shared" si="461"/>
        <v>194476</v>
      </c>
      <c r="AE419" s="68">
        <f t="shared" si="455"/>
        <v>0.2702836178919148</v>
      </c>
      <c r="AF419" s="52"/>
      <c r="AG419" s="193">
        <f t="shared" si="456"/>
        <v>18005</v>
      </c>
      <c r="AH419" s="193">
        <v>12678</v>
      </c>
      <c r="AI419" s="193">
        <f t="shared" si="457"/>
        <v>5327</v>
      </c>
      <c r="AJ419" s="193">
        <f t="shared" si="462"/>
        <v>143049</v>
      </c>
      <c r="AK419" s="193">
        <f t="shared" si="459"/>
        <v>11920.75</v>
      </c>
      <c r="AL419" s="193">
        <f t="shared" si="463"/>
        <v>51427</v>
      </c>
      <c r="AM419" s="69">
        <v>0.10613718411552346</v>
      </c>
    </row>
    <row r="420" spans="1:39" x14ac:dyDescent="0.3">
      <c r="A420" s="32">
        <v>43191</v>
      </c>
      <c r="B420" s="193">
        <f>'From State&amp;Country +Charts'!H433</f>
        <v>2967</v>
      </c>
      <c r="C420" s="193"/>
      <c r="D420" s="193">
        <f t="shared" si="444"/>
        <v>39637</v>
      </c>
      <c r="E420" s="193"/>
      <c r="F420" s="193">
        <f>'From State&amp;Country +Charts'!AN433</f>
        <v>1555</v>
      </c>
      <c r="G420" s="193"/>
      <c r="H420" s="193">
        <f t="shared" si="445"/>
        <v>20788</v>
      </c>
      <c r="I420" s="193"/>
      <c r="J420" s="193">
        <f>'From State&amp;Country +Charts'!AT433</f>
        <v>754</v>
      </c>
      <c r="K420" s="193"/>
      <c r="L420" s="193">
        <f t="shared" si="446"/>
        <v>11111</v>
      </c>
      <c r="M420" s="193"/>
      <c r="N420" s="4">
        <f>'From State&amp;Country +Charts'!F433</f>
        <v>545</v>
      </c>
      <c r="O420" s="193"/>
      <c r="P420" s="193">
        <f t="shared" si="447"/>
        <v>7642</v>
      </c>
      <c r="Q420" s="193"/>
      <c r="R420" s="4">
        <f>'From State&amp;Country +Charts'!O433</f>
        <v>460</v>
      </c>
      <c r="S420" s="193"/>
      <c r="T420" s="193">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3">
        <f>'From State&amp;Country +Charts'!BR433</f>
        <v>13570</v>
      </c>
      <c r="AD420" s="193">
        <f t="shared" si="461"/>
        <v>190971</v>
      </c>
      <c r="AE420" s="68">
        <f t="shared" si="455"/>
        <v>-0.20527086383601756</v>
      </c>
      <c r="AF420" s="52"/>
      <c r="AG420" s="193">
        <f t="shared" si="456"/>
        <v>13570</v>
      </c>
      <c r="AH420" s="193">
        <v>27358</v>
      </c>
      <c r="AI420" s="193">
        <f t="shared" si="457"/>
        <v>-13788</v>
      </c>
      <c r="AJ420" s="193">
        <f t="shared" si="462"/>
        <v>114849</v>
      </c>
      <c r="AK420" s="193">
        <f t="shared" si="459"/>
        <v>9570.75</v>
      </c>
      <c r="AL420" s="193">
        <f t="shared" si="463"/>
        <v>76122</v>
      </c>
      <c r="AM420" s="69">
        <v>9.7641857037582908E-2</v>
      </c>
    </row>
    <row r="421" spans="1:39" x14ac:dyDescent="0.3">
      <c r="A421" s="32">
        <v>43221</v>
      </c>
      <c r="B421" s="193">
        <f>'From State&amp;Country +Charts'!H434</f>
        <v>2742</v>
      </c>
      <c r="C421" s="193"/>
      <c r="D421" s="193">
        <f t="shared" si="444"/>
        <v>39777</v>
      </c>
      <c r="E421" s="193"/>
      <c r="F421" s="193">
        <f>'From State&amp;Country +Charts'!AN434</f>
        <v>1450</v>
      </c>
      <c r="G421" s="193"/>
      <c r="H421" s="193">
        <f t="shared" si="445"/>
        <v>20933</v>
      </c>
      <c r="I421" s="193"/>
      <c r="J421" s="193">
        <f>'From State&amp;Country +Charts'!AT434</f>
        <v>713</v>
      </c>
      <c r="K421" s="193"/>
      <c r="L421" s="193">
        <f t="shared" si="446"/>
        <v>11097</v>
      </c>
      <c r="M421" s="193"/>
      <c r="N421" s="4">
        <f>'From State&amp;Country +Charts'!F434</f>
        <v>522</v>
      </c>
      <c r="O421" s="193"/>
      <c r="P421" s="193">
        <f t="shared" si="447"/>
        <v>7591</v>
      </c>
      <c r="Q421" s="193"/>
      <c r="R421" s="4">
        <f>'From State&amp;Country +Charts'!O434</f>
        <v>441</v>
      </c>
      <c r="S421" s="193"/>
      <c r="T421" s="193">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3">
        <f>'From State&amp;Country +Charts'!BR434</f>
        <v>12633</v>
      </c>
      <c r="AD421" s="193">
        <f t="shared" si="461"/>
        <v>190707</v>
      </c>
      <c r="AE421" s="68">
        <f t="shared" si="455"/>
        <v>-2.0469876715515256E-2</v>
      </c>
      <c r="AF421" s="52"/>
      <c r="AG421" s="193">
        <f t="shared" si="456"/>
        <v>12633</v>
      </c>
      <c r="AH421" s="193">
        <v>28113</v>
      </c>
      <c r="AI421" s="193">
        <f t="shared" si="457"/>
        <v>-15480</v>
      </c>
      <c r="AJ421" s="193">
        <f t="shared" si="462"/>
        <v>87917</v>
      </c>
      <c r="AK421" s="193">
        <f t="shared" si="459"/>
        <v>7326.416666666667</v>
      </c>
      <c r="AL421" s="193">
        <f t="shared" si="463"/>
        <v>102790</v>
      </c>
      <c r="AM421" s="69">
        <v>9.6572468930578637E-2</v>
      </c>
    </row>
    <row r="422" spans="1:39" x14ac:dyDescent="0.3">
      <c r="A422" s="32">
        <v>43252</v>
      </c>
      <c r="B422" s="193">
        <f>'From State&amp;Country +Charts'!H435</f>
        <v>3636</v>
      </c>
      <c r="C422" s="193"/>
      <c r="D422" s="193">
        <f t="shared" si="444"/>
        <v>40602</v>
      </c>
      <c r="E422" s="193"/>
      <c r="F422" s="193">
        <f>'From State&amp;Country +Charts'!AN435</f>
        <v>1800</v>
      </c>
      <c r="G422" s="193"/>
      <c r="H422" s="193">
        <f t="shared" si="445"/>
        <v>21381</v>
      </c>
      <c r="I422" s="193"/>
      <c r="J422" s="193">
        <f>'From State&amp;Country +Charts'!AT435</f>
        <v>1047</v>
      </c>
      <c r="K422" s="193"/>
      <c r="L422" s="193">
        <f t="shared" si="446"/>
        <v>11317</v>
      </c>
      <c r="M422" s="193"/>
      <c r="N422" s="4">
        <f>'From State&amp;Country +Charts'!F435</f>
        <v>713</v>
      </c>
      <c r="O422" s="193"/>
      <c r="P422" s="193">
        <f t="shared" si="447"/>
        <v>7721</v>
      </c>
      <c r="Q422" s="193"/>
      <c r="R422" s="4">
        <f>'From State&amp;Country +Charts'!O435</f>
        <v>580</v>
      </c>
      <c r="S422" s="193"/>
      <c r="T422" s="193">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3">
        <f>'From State&amp;Country +Charts'!BR435</f>
        <v>17428</v>
      </c>
      <c r="AD422" s="193">
        <f t="shared" si="461"/>
        <v>194516</v>
      </c>
      <c r="AE422" s="68">
        <f t="shared" si="455"/>
        <v>0.27968279609369273</v>
      </c>
      <c r="AF422" s="52"/>
      <c r="AG422" s="193">
        <f t="shared" si="456"/>
        <v>17428</v>
      </c>
      <c r="AH422" s="193">
        <v>17510</v>
      </c>
      <c r="AI422" s="193">
        <f t="shared" si="457"/>
        <v>-82</v>
      </c>
      <c r="AJ422" s="193">
        <f t="shared" si="462"/>
        <v>76910</v>
      </c>
      <c r="AK422" s="193">
        <f t="shared" si="459"/>
        <v>6409.166666666667</v>
      </c>
      <c r="AL422" s="193">
        <f t="shared" si="463"/>
        <v>117606</v>
      </c>
      <c r="AM422" s="69">
        <v>9.3871930227220568E-2</v>
      </c>
    </row>
    <row r="423" spans="1:39" x14ac:dyDescent="0.3">
      <c r="A423" s="32">
        <v>43282</v>
      </c>
      <c r="B423" s="193">
        <f>'From State&amp;Country +Charts'!H436</f>
        <v>3591</v>
      </c>
      <c r="C423" s="193"/>
      <c r="D423" s="193">
        <f t="shared" si="444"/>
        <v>39767</v>
      </c>
      <c r="E423" s="193"/>
      <c r="F423" s="193">
        <f>'From State&amp;Country +Charts'!AN436</f>
        <v>1759</v>
      </c>
      <c r="G423" s="193"/>
      <c r="H423" s="193">
        <f t="shared" si="445"/>
        <v>21189</v>
      </c>
      <c r="I423" s="193"/>
      <c r="J423" s="193">
        <f>'From State&amp;Country +Charts'!AT436</f>
        <v>1010</v>
      </c>
      <c r="K423" s="193"/>
      <c r="L423" s="193">
        <f t="shared" si="446"/>
        <v>11038</v>
      </c>
      <c r="M423" s="193"/>
      <c r="N423" s="4">
        <f>'From State&amp;Country +Charts'!F436</f>
        <v>584</v>
      </c>
      <c r="O423" s="193"/>
      <c r="P423" s="193">
        <f t="shared" si="447"/>
        <v>7445</v>
      </c>
      <c r="Q423" s="193"/>
      <c r="R423" s="4">
        <f>'From State&amp;Country +Charts'!O436</f>
        <v>563</v>
      </c>
      <c r="S423" s="193"/>
      <c r="T423" s="193">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3">
        <f>'From State&amp;Country +Charts'!BR436</f>
        <v>16898</v>
      </c>
      <c r="AD423" s="193">
        <f t="shared" si="461"/>
        <v>190783</v>
      </c>
      <c r="AE423" s="68">
        <f t="shared" si="455"/>
        <v>-0.1809413019242887</v>
      </c>
      <c r="AF423" s="52"/>
      <c r="AG423" s="193">
        <f t="shared" si="456"/>
        <v>16898</v>
      </c>
      <c r="AH423" s="193">
        <v>5119</v>
      </c>
      <c r="AI423" s="193">
        <f t="shared" si="457"/>
        <v>11779</v>
      </c>
      <c r="AJ423" s="193">
        <f t="shared" si="462"/>
        <v>70098</v>
      </c>
      <c r="AK423" s="193">
        <f t="shared" si="459"/>
        <v>5841.5</v>
      </c>
      <c r="AL423" s="193">
        <f t="shared" si="463"/>
        <v>120685</v>
      </c>
      <c r="AM423" s="69">
        <v>9.3383832406201919E-2</v>
      </c>
    </row>
    <row r="424" spans="1:39" x14ac:dyDescent="0.3">
      <c r="A424" s="32">
        <v>43313</v>
      </c>
      <c r="B424" s="193">
        <f>'From State&amp;Country +Charts'!H437</f>
        <v>4557</v>
      </c>
      <c r="C424" s="193"/>
      <c r="D424" s="193">
        <f t="shared" si="444"/>
        <v>40608</v>
      </c>
      <c r="E424" s="193"/>
      <c r="F424" s="193">
        <f>'From State&amp;Country +Charts'!AN437</f>
        <v>2264</v>
      </c>
      <c r="G424" s="193"/>
      <c r="H424" s="193">
        <f t="shared" si="445"/>
        <v>21729</v>
      </c>
      <c r="I424" s="193"/>
      <c r="J424" s="193">
        <f>'From State&amp;Country +Charts'!AT437</f>
        <v>1246</v>
      </c>
      <c r="K424" s="193"/>
      <c r="L424" s="193">
        <f t="shared" si="446"/>
        <v>11200</v>
      </c>
      <c r="M424" s="193"/>
      <c r="N424" s="4">
        <f>'From State&amp;Country +Charts'!F437</f>
        <v>853</v>
      </c>
      <c r="O424" s="193"/>
      <c r="P424" s="193">
        <f t="shared" si="447"/>
        <v>7560</v>
      </c>
      <c r="Q424" s="193"/>
      <c r="R424" s="4">
        <f>'From State&amp;Country +Charts'!O437</f>
        <v>707</v>
      </c>
      <c r="S424" s="193"/>
      <c r="T424" s="193">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3">
        <f>'From State&amp;Country +Charts'!BR437</f>
        <v>21459</v>
      </c>
      <c r="AD424" s="193">
        <f t="shared" si="461"/>
        <v>194390</v>
      </c>
      <c r="AE424" s="68">
        <f t="shared" si="455"/>
        <v>0.20205019045485106</v>
      </c>
      <c r="AF424" s="52"/>
      <c r="AG424" s="193">
        <f t="shared" si="456"/>
        <v>21459</v>
      </c>
      <c r="AH424" s="193">
        <v>9044</v>
      </c>
      <c r="AI424" s="193">
        <f t="shared" si="457"/>
        <v>12415</v>
      </c>
      <c r="AJ424" s="193">
        <f t="shared" si="462"/>
        <v>68572</v>
      </c>
      <c r="AK424" s="193">
        <f t="shared" si="459"/>
        <v>5714.333333333333</v>
      </c>
      <c r="AL424" s="193">
        <f t="shared" si="463"/>
        <v>125818</v>
      </c>
      <c r="AM424" s="69">
        <v>9.0498159280488377E-2</v>
      </c>
    </row>
    <row r="425" spans="1:39" x14ac:dyDescent="0.3">
      <c r="A425" s="32">
        <v>43344</v>
      </c>
      <c r="B425" s="193">
        <f>'From State&amp;Country +Charts'!H438</f>
        <v>3245</v>
      </c>
      <c r="C425" s="193"/>
      <c r="D425" s="193">
        <f t="shared" si="444"/>
        <v>39395</v>
      </c>
      <c r="E425" s="193"/>
      <c r="F425" s="193">
        <f>'From State&amp;Country +Charts'!AN438</f>
        <v>1481</v>
      </c>
      <c r="G425" s="193"/>
      <c r="H425" s="193">
        <f t="shared" si="445"/>
        <v>20916</v>
      </c>
      <c r="I425" s="193"/>
      <c r="J425" s="193">
        <f>'From State&amp;Country +Charts'!AT438</f>
        <v>865</v>
      </c>
      <c r="K425" s="193"/>
      <c r="L425" s="193">
        <f t="shared" si="446"/>
        <v>10772</v>
      </c>
      <c r="M425" s="193"/>
      <c r="N425" s="4">
        <f>'From State&amp;Country +Charts'!F438</f>
        <v>610</v>
      </c>
      <c r="O425" s="193"/>
      <c r="P425" s="193">
        <f t="shared" si="447"/>
        <v>7318</v>
      </c>
      <c r="Q425" s="193"/>
      <c r="R425" s="4">
        <f>'From State&amp;Country +Charts'!O438</f>
        <v>514</v>
      </c>
      <c r="S425" s="193"/>
      <c r="T425" s="193">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3">
        <f>'From State&amp;Country +Charts'!BR438</f>
        <v>15321</v>
      </c>
      <c r="AD425" s="193">
        <f t="shared" si="461"/>
        <v>187831</v>
      </c>
      <c r="AE425" s="68">
        <f t="shared" si="455"/>
        <v>-0.29977148080438754</v>
      </c>
      <c r="AF425" s="52"/>
      <c r="AG425" s="193">
        <f t="shared" si="456"/>
        <v>15321</v>
      </c>
      <c r="AH425" s="193">
        <v>8946</v>
      </c>
      <c r="AI425" s="193">
        <f t="shared" si="457"/>
        <v>6375</v>
      </c>
      <c r="AJ425" s="193">
        <f t="shared" si="462"/>
        <v>56318</v>
      </c>
      <c r="AK425" s="193">
        <f t="shared" si="459"/>
        <v>4693.166666666667</v>
      </c>
      <c r="AL425" s="193">
        <f t="shared" si="463"/>
        <v>131513</v>
      </c>
      <c r="AM425" s="69">
        <v>8.7722733503035055E-2</v>
      </c>
    </row>
    <row r="426" spans="1:39" x14ac:dyDescent="0.3">
      <c r="A426" s="32">
        <v>43374</v>
      </c>
      <c r="B426" s="193">
        <f>'From State&amp;Country +Charts'!H439</f>
        <v>3328</v>
      </c>
      <c r="C426" s="193"/>
      <c r="D426" s="193">
        <f t="shared" si="444"/>
        <v>39383</v>
      </c>
      <c r="E426" s="193"/>
      <c r="F426" s="193">
        <f>'From State&amp;Country +Charts'!AN439</f>
        <v>1775</v>
      </c>
      <c r="G426" s="193"/>
      <c r="H426" s="193">
        <f t="shared" si="445"/>
        <v>20724</v>
      </c>
      <c r="I426" s="193"/>
      <c r="J426" s="193">
        <f>'From State&amp;Country +Charts'!AT439</f>
        <v>917</v>
      </c>
      <c r="K426" s="193"/>
      <c r="L426" s="193">
        <f t="shared" si="446"/>
        <v>10740</v>
      </c>
      <c r="M426" s="193"/>
      <c r="N426" s="4">
        <f>'From State&amp;Country +Charts'!F439</f>
        <v>655</v>
      </c>
      <c r="O426" s="193"/>
      <c r="P426" s="193">
        <f t="shared" si="447"/>
        <v>7344</v>
      </c>
      <c r="Q426" s="193"/>
      <c r="R426" s="4">
        <f>'From State&amp;Country +Charts'!O439</f>
        <v>562</v>
      </c>
      <c r="S426" s="193"/>
      <c r="T426" s="193">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3">
        <f>'From State&amp;Country +Charts'!BR439</f>
        <v>15980</v>
      </c>
      <c r="AD426" s="193">
        <f t="shared" si="461"/>
        <v>187188</v>
      </c>
      <c r="AE426" s="68">
        <f t="shared" si="455"/>
        <v>-3.8681345124225497E-2</v>
      </c>
      <c r="AF426" s="52"/>
      <c r="AG426" s="193">
        <f t="shared" si="456"/>
        <v>15980</v>
      </c>
      <c r="AH426" s="193">
        <v>17146</v>
      </c>
      <c r="AI426" s="193">
        <f t="shared" si="457"/>
        <v>-1166</v>
      </c>
      <c r="AJ426" s="193">
        <f t="shared" si="462"/>
        <v>44602</v>
      </c>
      <c r="AK426" s="193">
        <f t="shared" si="459"/>
        <v>3716.8333333333335</v>
      </c>
      <c r="AL426" s="193">
        <f t="shared" si="463"/>
        <v>142586</v>
      </c>
      <c r="AM426" s="69">
        <v>9.5244055068836042E-2</v>
      </c>
    </row>
    <row r="427" spans="1:39" x14ac:dyDescent="0.3">
      <c r="A427" s="32">
        <v>43405</v>
      </c>
      <c r="B427" s="193">
        <f>'From State&amp;Country +Charts'!H440</f>
        <v>2555</v>
      </c>
      <c r="C427" s="193"/>
      <c r="D427" s="193">
        <f t="shared" si="444"/>
        <v>38891</v>
      </c>
      <c r="E427" s="193"/>
      <c r="F427" s="193">
        <f>'From State&amp;Country +Charts'!AN440</f>
        <v>1228</v>
      </c>
      <c r="G427" s="193"/>
      <c r="H427" s="193">
        <f t="shared" si="445"/>
        <v>20265</v>
      </c>
      <c r="I427" s="193"/>
      <c r="J427" s="193">
        <f>'From State&amp;Country +Charts'!AT440</f>
        <v>669</v>
      </c>
      <c r="K427" s="193"/>
      <c r="L427" s="193">
        <f t="shared" si="446"/>
        <v>10605</v>
      </c>
      <c r="M427" s="193"/>
      <c r="N427" s="4">
        <f>'From State&amp;Country +Charts'!F440</f>
        <v>464</v>
      </c>
      <c r="O427" s="193"/>
      <c r="P427" s="193">
        <f t="shared" si="447"/>
        <v>7255</v>
      </c>
      <c r="Q427" s="193"/>
      <c r="R427" s="4">
        <f>'From State&amp;Country +Charts'!O440</f>
        <v>407</v>
      </c>
      <c r="S427" s="193"/>
      <c r="T427" s="193">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3">
        <f>'From State&amp;Country +Charts'!BR440</f>
        <v>11751</v>
      </c>
      <c r="AD427" s="193">
        <f t="shared" si="461"/>
        <v>184054</v>
      </c>
      <c r="AE427" s="68">
        <f t="shared" si="455"/>
        <v>-0.21054753107154855</v>
      </c>
      <c r="AF427" s="52"/>
      <c r="AG427" s="193">
        <f t="shared" si="456"/>
        <v>11751</v>
      </c>
      <c r="AH427" s="193">
        <v>7294</v>
      </c>
      <c r="AI427" s="193">
        <f t="shared" si="457"/>
        <v>4457</v>
      </c>
      <c r="AJ427" s="193">
        <f t="shared" si="462"/>
        <v>38455</v>
      </c>
      <c r="AK427" s="193">
        <f t="shared" si="459"/>
        <v>3204.5833333333335</v>
      </c>
      <c r="AL427" s="193">
        <f t="shared" si="463"/>
        <v>145599</v>
      </c>
      <c r="AM427" s="69">
        <v>9.4289847672538507E-2</v>
      </c>
    </row>
    <row r="428" spans="1:39" x14ac:dyDescent="0.3">
      <c r="A428" s="32">
        <v>43435</v>
      </c>
      <c r="B428" s="193">
        <f>'From State&amp;Country +Charts'!H441</f>
        <v>2305</v>
      </c>
      <c r="C428" s="193"/>
      <c r="D428" s="193">
        <f t="shared" si="444"/>
        <v>38013</v>
      </c>
      <c r="E428" s="193"/>
      <c r="F428" s="193">
        <f>'From State&amp;Country +Charts'!AN441</f>
        <v>1211</v>
      </c>
      <c r="G428" s="193"/>
      <c r="H428" s="193">
        <f t="shared" si="445"/>
        <v>19741</v>
      </c>
      <c r="I428" s="193"/>
      <c r="J428" s="193">
        <f>'From State&amp;Country +Charts'!AT441</f>
        <v>567</v>
      </c>
      <c r="K428" s="193"/>
      <c r="L428" s="193">
        <f t="shared" si="446"/>
        <v>10292</v>
      </c>
      <c r="M428" s="193"/>
      <c r="N428" s="4">
        <f>'From State&amp;Country +Charts'!F441</f>
        <v>404</v>
      </c>
      <c r="O428" s="193"/>
      <c r="P428" s="193">
        <f t="shared" si="447"/>
        <v>7069</v>
      </c>
      <c r="Q428" s="193"/>
      <c r="R428" s="4">
        <f>'From State&amp;Country +Charts'!O441</f>
        <v>360</v>
      </c>
      <c r="S428" s="193"/>
      <c r="T428" s="193">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3">
        <f>'From State&amp;Country +Charts'!BR441</f>
        <v>10612</v>
      </c>
      <c r="AD428" s="193">
        <f t="shared" si="461"/>
        <v>179347</v>
      </c>
      <c r="AE428" s="68">
        <f t="shared" si="455"/>
        <v>-0.30726548730334879</v>
      </c>
      <c r="AF428" s="52"/>
      <c r="AG428" s="193">
        <f t="shared" si="456"/>
        <v>10612</v>
      </c>
      <c r="AH428" s="193">
        <v>3738</v>
      </c>
      <c r="AI428" s="193">
        <f t="shared" si="457"/>
        <v>6874</v>
      </c>
      <c r="AJ428" s="193">
        <f t="shared" si="462"/>
        <v>35180</v>
      </c>
      <c r="AK428" s="193">
        <f t="shared" si="459"/>
        <v>2931.6666666666665</v>
      </c>
      <c r="AL428" s="193">
        <f t="shared" si="463"/>
        <v>144167</v>
      </c>
      <c r="AM428" s="69">
        <v>9.6023369770071615E-2</v>
      </c>
    </row>
    <row r="429" spans="1:39" x14ac:dyDescent="0.3">
      <c r="A429" s="32">
        <v>43466</v>
      </c>
      <c r="B429" s="193">
        <f>'From State&amp;Country +Charts'!H442</f>
        <v>2902</v>
      </c>
      <c r="C429" s="193"/>
      <c r="D429" s="193">
        <f t="shared" si="444"/>
        <v>38130</v>
      </c>
      <c r="E429" s="193"/>
      <c r="F429" s="193">
        <f>'From State&amp;Country +Charts'!AN442</f>
        <v>1446</v>
      </c>
      <c r="G429" s="193"/>
      <c r="H429" s="193">
        <f t="shared" si="445"/>
        <v>19643</v>
      </c>
      <c r="I429" s="193"/>
      <c r="J429" s="193">
        <f>'From State&amp;Country +Charts'!AT442</f>
        <v>695</v>
      </c>
      <c r="K429" s="193"/>
      <c r="L429" s="193">
        <f t="shared" si="446"/>
        <v>10261</v>
      </c>
      <c r="M429" s="193"/>
      <c r="N429" s="4">
        <f>'From State&amp;Country +Charts'!F442</f>
        <v>508</v>
      </c>
      <c r="O429" s="193"/>
      <c r="P429" s="193">
        <f t="shared" si="447"/>
        <v>7032</v>
      </c>
      <c r="Q429" s="193"/>
      <c r="R429" s="4">
        <f>'From State&amp;Country +Charts'!O442</f>
        <v>454</v>
      </c>
      <c r="S429" s="193"/>
      <c r="T429" s="193">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3">
        <f>'From State&amp;Country +Charts'!BR442</f>
        <v>12913</v>
      </c>
      <c r="AD429" s="193">
        <f t="shared" si="461"/>
        <v>178958</v>
      </c>
      <c r="AE429" s="68">
        <f t="shared" si="455"/>
        <v>-2.9243722748458878E-2</v>
      </c>
      <c r="AF429" s="52"/>
      <c r="AG429" s="193">
        <f t="shared" si="456"/>
        <v>12913</v>
      </c>
      <c r="AH429" s="193">
        <v>4489</v>
      </c>
      <c r="AI429" s="193">
        <f t="shared" si="457"/>
        <v>8424</v>
      </c>
      <c r="AJ429" s="193">
        <f t="shared" si="462"/>
        <v>33868</v>
      </c>
      <c r="AK429" s="193">
        <f t="shared" si="459"/>
        <v>2822.3333333333335</v>
      </c>
      <c r="AL429" s="193">
        <f t="shared" si="463"/>
        <v>145090</v>
      </c>
      <c r="AM429" s="69">
        <v>9.3936343220010848E-2</v>
      </c>
    </row>
    <row r="430" spans="1:39" x14ac:dyDescent="0.3">
      <c r="A430" s="32">
        <v>43497</v>
      </c>
      <c r="B430" s="193">
        <f>'From State&amp;Country +Charts'!H443</f>
        <v>2118</v>
      </c>
      <c r="C430" s="193"/>
      <c r="D430" s="193">
        <f t="shared" si="444"/>
        <v>37658</v>
      </c>
      <c r="E430" s="193"/>
      <c r="F430" s="193">
        <f>'From State&amp;Country +Charts'!AN443</f>
        <v>1038</v>
      </c>
      <c r="G430" s="193"/>
      <c r="H430" s="193">
        <f t="shared" si="445"/>
        <v>19237</v>
      </c>
      <c r="I430" s="193"/>
      <c r="J430" s="193">
        <f>'From State&amp;Country +Charts'!AT443</f>
        <v>599</v>
      </c>
      <c r="K430" s="193"/>
      <c r="L430" s="193">
        <f t="shared" si="446"/>
        <v>10132</v>
      </c>
      <c r="M430" s="193"/>
      <c r="N430" s="4">
        <f>'From State&amp;Country +Charts'!F443</f>
        <v>380</v>
      </c>
      <c r="O430" s="193"/>
      <c r="P430" s="193">
        <f t="shared" si="447"/>
        <v>6892</v>
      </c>
      <c r="Q430" s="193"/>
      <c r="R430" s="4">
        <f>'From State&amp;Country +Charts'!O443</f>
        <v>334</v>
      </c>
      <c r="S430" s="193"/>
      <c r="T430" s="193">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3">
        <f>'From State&amp;Country +Charts'!BR443</f>
        <v>9719</v>
      </c>
      <c r="AD430" s="193">
        <f t="shared" si="461"/>
        <v>176289</v>
      </c>
      <c r="AE430" s="68">
        <f t="shared" si="455"/>
        <v>-0.21545043590571522</v>
      </c>
      <c r="AF430" s="52"/>
      <c r="AG430" s="193">
        <f t="shared" si="456"/>
        <v>9719</v>
      </c>
      <c r="AH430" s="193">
        <v>3664</v>
      </c>
      <c r="AI430" s="193">
        <f t="shared" si="457"/>
        <v>6055</v>
      </c>
      <c r="AJ430" s="193">
        <f t="shared" si="462"/>
        <v>31190</v>
      </c>
      <c r="AK430" s="193">
        <f t="shared" si="459"/>
        <v>2599.1666666666665</v>
      </c>
      <c r="AL430" s="193">
        <f t="shared" si="463"/>
        <v>145099</v>
      </c>
      <c r="AM430" s="69">
        <v>9.8364029221113286E-2</v>
      </c>
    </row>
    <row r="431" spans="1:39" x14ac:dyDescent="0.3">
      <c r="A431" s="32">
        <v>43525</v>
      </c>
      <c r="B431" s="193">
        <f>'From State&amp;Country +Charts'!H444</f>
        <v>2885</v>
      </c>
      <c r="C431" s="193"/>
      <c r="D431" s="193">
        <f t="shared" si="444"/>
        <v>36831</v>
      </c>
      <c r="E431" s="193"/>
      <c r="F431" s="193">
        <f>'From State&amp;Country +Charts'!AN444</f>
        <v>1485</v>
      </c>
      <c r="G431" s="193"/>
      <c r="H431" s="193">
        <f t="shared" si="445"/>
        <v>18492</v>
      </c>
      <c r="I431" s="193"/>
      <c r="J431" s="193">
        <f>'From State&amp;Country +Charts'!AT444</f>
        <v>766</v>
      </c>
      <c r="K431" s="193"/>
      <c r="L431" s="193">
        <f t="shared" si="446"/>
        <v>9848</v>
      </c>
      <c r="M431" s="193"/>
      <c r="N431" s="4">
        <f>'From State&amp;Country +Charts'!F444</f>
        <v>528</v>
      </c>
      <c r="O431" s="193"/>
      <c r="P431" s="193">
        <f t="shared" si="447"/>
        <v>6766</v>
      </c>
      <c r="Q431" s="193"/>
      <c r="R431" s="4">
        <f>'From State&amp;Country +Charts'!O444</f>
        <v>481</v>
      </c>
      <c r="S431" s="193"/>
      <c r="T431" s="193">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3">
        <f>'From State&amp;Country +Charts'!BR444</f>
        <v>13463</v>
      </c>
      <c r="AD431" s="193">
        <f t="shared" si="461"/>
        <v>171747</v>
      </c>
      <c r="AE431" s="68">
        <f t="shared" si="455"/>
        <v>-0.2522632602054985</v>
      </c>
      <c r="AF431" s="52"/>
      <c r="AG431" s="193">
        <f t="shared" si="456"/>
        <v>13463</v>
      </c>
      <c r="AH431" s="193">
        <v>9052</v>
      </c>
      <c r="AI431" s="193">
        <f t="shared" si="457"/>
        <v>4411</v>
      </c>
      <c r="AJ431" s="193">
        <f t="shared" si="462"/>
        <v>30274</v>
      </c>
      <c r="AK431" s="193">
        <f t="shared" si="459"/>
        <v>2522.8333333333335</v>
      </c>
      <c r="AL431" s="193">
        <f t="shared" si="463"/>
        <v>141473</v>
      </c>
      <c r="AM431" s="69">
        <v>9.5075391814602991E-2</v>
      </c>
    </row>
    <row r="432" spans="1:39" x14ac:dyDescent="0.3">
      <c r="A432" s="32">
        <v>43556</v>
      </c>
      <c r="B432" s="193">
        <f>'From State&amp;Country +Charts'!H445</f>
        <v>2628</v>
      </c>
      <c r="C432" s="193"/>
      <c r="D432" s="193">
        <f t="shared" si="444"/>
        <v>36492</v>
      </c>
      <c r="E432" s="193"/>
      <c r="F432" s="193">
        <f>'From State&amp;Country +Charts'!AN445</f>
        <v>1412</v>
      </c>
      <c r="G432" s="193"/>
      <c r="H432" s="193">
        <f t="shared" si="445"/>
        <v>18349</v>
      </c>
      <c r="I432" s="193"/>
      <c r="J432" s="193">
        <f>'From State&amp;Country +Charts'!AT445</f>
        <v>745</v>
      </c>
      <c r="K432" s="193"/>
      <c r="L432" s="193">
        <f t="shared" si="446"/>
        <v>9839</v>
      </c>
      <c r="M432" s="193"/>
      <c r="N432" s="4">
        <f>'From State&amp;Country +Charts'!F445</f>
        <v>542</v>
      </c>
      <c r="O432" s="193"/>
      <c r="P432" s="193">
        <f t="shared" si="447"/>
        <v>6763</v>
      </c>
      <c r="Q432" s="193"/>
      <c r="R432" s="4">
        <f>'From State&amp;Country +Charts'!O445</f>
        <v>424</v>
      </c>
      <c r="S432" s="193"/>
      <c r="T432" s="193">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3">
        <f>'From State&amp;Country +Charts'!BR445</f>
        <v>12355</v>
      </c>
      <c r="AD432" s="193">
        <f t="shared" si="461"/>
        <v>170532</v>
      </c>
      <c r="AE432" s="68">
        <f t="shared" si="455"/>
        <v>-8.9535740604274161E-2</v>
      </c>
      <c r="AF432" s="52"/>
      <c r="AG432" s="193">
        <f t="shared" si="456"/>
        <v>12355</v>
      </c>
      <c r="AH432" s="193">
        <v>5650</v>
      </c>
      <c r="AI432" s="193">
        <f t="shared" si="457"/>
        <v>6705</v>
      </c>
      <c r="AJ432" s="193">
        <f t="shared" si="462"/>
        <v>50767</v>
      </c>
      <c r="AK432" s="193">
        <f t="shared" si="459"/>
        <v>4230.583333333333</v>
      </c>
      <c r="AL432" s="193">
        <f t="shared" si="463"/>
        <v>119765</v>
      </c>
      <c r="AM432" s="69">
        <v>9.4779441521651159E-2</v>
      </c>
    </row>
    <row r="433" spans="1:39" x14ac:dyDescent="0.3">
      <c r="A433" s="32">
        <v>43586</v>
      </c>
      <c r="B433" s="193">
        <f>'From State&amp;Country +Charts'!H446</f>
        <v>2731</v>
      </c>
      <c r="C433" s="193"/>
      <c r="D433" s="193">
        <f t="shared" si="444"/>
        <v>36481</v>
      </c>
      <c r="E433" s="193"/>
      <c r="F433" s="193">
        <f>'From State&amp;Country +Charts'!AN446</f>
        <v>1508</v>
      </c>
      <c r="G433" s="193"/>
      <c r="H433" s="193">
        <f t="shared" si="445"/>
        <v>18407</v>
      </c>
      <c r="I433" s="193"/>
      <c r="J433" s="193">
        <f>'From State&amp;Country +Charts'!AT446</f>
        <v>741</v>
      </c>
      <c r="K433" s="193"/>
      <c r="L433" s="193">
        <f t="shared" si="446"/>
        <v>9867</v>
      </c>
      <c r="M433" s="193"/>
      <c r="N433" s="4">
        <f>'From State&amp;Country +Charts'!F446</f>
        <v>568</v>
      </c>
      <c r="O433" s="193"/>
      <c r="P433" s="193">
        <f t="shared" si="447"/>
        <v>6809</v>
      </c>
      <c r="Q433" s="193"/>
      <c r="R433" s="4">
        <f>'From State&amp;Country +Charts'!O446</f>
        <v>487</v>
      </c>
      <c r="S433" s="193"/>
      <c r="T433" s="193">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3">
        <f>'From State&amp;Country +Charts'!BR446</f>
        <v>13068</v>
      </c>
      <c r="AD433" s="193">
        <f t="shared" si="461"/>
        <v>170967</v>
      </c>
      <c r="AE433" s="68">
        <f t="shared" si="455"/>
        <v>3.4433626217050595E-2</v>
      </c>
      <c r="AF433" s="52"/>
      <c r="AG433" s="193">
        <f t="shared" si="456"/>
        <v>13068</v>
      </c>
      <c r="AH433" s="193">
        <v>4528</v>
      </c>
      <c r="AI433" s="193">
        <f t="shared" si="457"/>
        <v>8540</v>
      </c>
      <c r="AJ433" s="193">
        <f t="shared" si="462"/>
        <v>74787</v>
      </c>
      <c r="AK433" s="193">
        <f t="shared" si="459"/>
        <v>6232.25</v>
      </c>
      <c r="AL433" s="193">
        <f t="shared" si="463"/>
        <v>96180</v>
      </c>
      <c r="AM433" s="69">
        <v>0.10001530456075911</v>
      </c>
    </row>
    <row r="434" spans="1:39" x14ac:dyDescent="0.3">
      <c r="A434" s="32">
        <v>43617</v>
      </c>
      <c r="B434" s="193">
        <f>'From State&amp;Country +Charts'!H447</f>
        <v>3080</v>
      </c>
      <c r="C434" s="193"/>
      <c r="D434" s="193">
        <f t="shared" si="444"/>
        <v>35925</v>
      </c>
      <c r="E434" s="193"/>
      <c r="F434" s="193">
        <f>'From State&amp;Country +Charts'!AN447</f>
        <v>1391</v>
      </c>
      <c r="G434" s="193"/>
      <c r="H434" s="193">
        <f t="shared" si="445"/>
        <v>17998</v>
      </c>
      <c r="I434" s="193"/>
      <c r="J434" s="193">
        <f>'From State&amp;Country +Charts'!AT447</f>
        <v>841</v>
      </c>
      <c r="K434" s="193"/>
      <c r="L434" s="193">
        <f t="shared" si="446"/>
        <v>9661</v>
      </c>
      <c r="M434" s="193"/>
      <c r="N434" s="4">
        <f>'From State&amp;Country +Charts'!F447</f>
        <v>602</v>
      </c>
      <c r="O434" s="193"/>
      <c r="P434" s="193">
        <f t="shared" si="447"/>
        <v>6698</v>
      </c>
      <c r="Q434" s="193"/>
      <c r="R434" s="4">
        <f>'From State&amp;Country +Charts'!O447</f>
        <v>468</v>
      </c>
      <c r="S434" s="193"/>
      <c r="T434" s="193">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3">
        <f>'From State&amp;Country +Charts'!BR447</f>
        <v>13905</v>
      </c>
      <c r="AD434" s="193">
        <f t="shared" si="461"/>
        <v>167444</v>
      </c>
      <c r="AE434" s="68">
        <f t="shared" si="455"/>
        <v>-0.20214597199908191</v>
      </c>
      <c r="AF434" s="52"/>
      <c r="AG434" s="193">
        <f t="shared" si="456"/>
        <v>13905</v>
      </c>
      <c r="AH434" s="193">
        <v>4359</v>
      </c>
      <c r="AI434" s="193">
        <f t="shared" si="457"/>
        <v>9546</v>
      </c>
      <c r="AJ434" s="193">
        <f t="shared" si="462"/>
        <v>84415</v>
      </c>
      <c r="AK434" s="193">
        <f t="shared" si="459"/>
        <v>7034.583333333333</v>
      </c>
      <c r="AL434" s="193">
        <f t="shared" si="463"/>
        <v>83029</v>
      </c>
      <c r="AM434" s="69">
        <v>9.1262135922330095E-2</v>
      </c>
    </row>
    <row r="435" spans="1:39" x14ac:dyDescent="0.3">
      <c r="A435" s="32">
        <v>43647</v>
      </c>
      <c r="B435" s="193">
        <f>'From State&amp;Country +Charts'!H448</f>
        <v>3509</v>
      </c>
      <c r="C435" s="193"/>
      <c r="D435" s="193">
        <f t="shared" si="444"/>
        <v>35843</v>
      </c>
      <c r="E435" s="193"/>
      <c r="F435" s="193">
        <f>'From State&amp;Country +Charts'!AN448</f>
        <v>1810</v>
      </c>
      <c r="G435" s="193"/>
      <c r="H435" s="193">
        <f t="shared" si="445"/>
        <v>18049</v>
      </c>
      <c r="I435" s="193"/>
      <c r="J435" s="193">
        <f>'From State&amp;Country +Charts'!AT448</f>
        <v>947</v>
      </c>
      <c r="K435" s="193"/>
      <c r="L435" s="193">
        <f t="shared" si="446"/>
        <v>9598</v>
      </c>
      <c r="M435" s="193"/>
      <c r="N435" s="4">
        <f>'From State&amp;Country +Charts'!F448</f>
        <v>686</v>
      </c>
      <c r="O435" s="193"/>
      <c r="P435" s="193">
        <f t="shared" si="447"/>
        <v>6800</v>
      </c>
      <c r="Q435" s="193"/>
      <c r="R435" s="4">
        <f>'From State&amp;Country +Charts'!O448</f>
        <v>475</v>
      </c>
      <c r="S435" s="193"/>
      <c r="T435" s="193">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3">
        <f>'From State&amp;Country +Charts'!BR448</f>
        <v>16513</v>
      </c>
      <c r="AD435" s="193">
        <f t="shared" si="461"/>
        <v>167059</v>
      </c>
      <c r="AE435" s="68">
        <f t="shared" si="455"/>
        <v>-2.2783761391880653E-2</v>
      </c>
      <c r="AF435" s="52"/>
      <c r="AG435" s="193">
        <f t="shared" si="456"/>
        <v>16513</v>
      </c>
      <c r="AH435" s="193">
        <v>5791</v>
      </c>
      <c r="AI435" s="193">
        <f t="shared" si="457"/>
        <v>10722</v>
      </c>
      <c r="AJ435" s="193">
        <f t="shared" si="462"/>
        <v>83358</v>
      </c>
      <c r="AK435" s="193">
        <f t="shared" si="459"/>
        <v>6946.5</v>
      </c>
      <c r="AL435" s="193">
        <f t="shared" si="463"/>
        <v>83701</v>
      </c>
      <c r="AM435" s="69">
        <v>9.6953915097196142E-2</v>
      </c>
    </row>
    <row r="436" spans="1:39" x14ac:dyDescent="0.3">
      <c r="A436" s="32">
        <v>43678</v>
      </c>
      <c r="B436" s="193">
        <f>'From State&amp;Country +Charts'!H449</f>
        <v>3584</v>
      </c>
      <c r="C436" s="193"/>
      <c r="D436" s="193">
        <f t="shared" si="444"/>
        <v>34870</v>
      </c>
      <c r="E436" s="193"/>
      <c r="F436" s="193">
        <f>'From State&amp;Country +Charts'!AN449</f>
        <v>2000</v>
      </c>
      <c r="G436" s="193"/>
      <c r="H436" s="193">
        <f t="shared" si="445"/>
        <v>17785</v>
      </c>
      <c r="I436" s="193"/>
      <c r="J436" s="193">
        <f>'From State&amp;Country +Charts'!AT449</f>
        <v>1009</v>
      </c>
      <c r="K436" s="193"/>
      <c r="L436" s="193">
        <f t="shared" si="446"/>
        <v>9361</v>
      </c>
      <c r="M436" s="193"/>
      <c r="N436" s="4">
        <f>'From State&amp;Country +Charts'!F449</f>
        <v>630</v>
      </c>
      <c r="O436" s="193"/>
      <c r="P436" s="193">
        <f t="shared" si="447"/>
        <v>6577</v>
      </c>
      <c r="Q436" s="193"/>
      <c r="R436" s="4">
        <f>'From State&amp;Country +Charts'!O449</f>
        <v>546</v>
      </c>
      <c r="S436" s="193"/>
      <c r="T436" s="193">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3">
        <f>'From State&amp;Country +Charts'!BR449</f>
        <v>17594</v>
      </c>
      <c r="AD436" s="193">
        <f t="shared" si="461"/>
        <v>163194</v>
      </c>
      <c r="AE436" s="68">
        <f t="shared" si="455"/>
        <v>-0.18011090917563721</v>
      </c>
      <c r="AF436" s="52"/>
      <c r="AG436" s="193">
        <f t="shared" si="456"/>
        <v>17594</v>
      </c>
      <c r="AH436" s="193">
        <v>5661</v>
      </c>
      <c r="AI436" s="193">
        <f t="shared" si="457"/>
        <v>11933</v>
      </c>
      <c r="AJ436" s="193">
        <f t="shared" si="462"/>
        <v>82876</v>
      </c>
      <c r="AK436" s="193">
        <f t="shared" si="459"/>
        <v>6906.333333333333</v>
      </c>
      <c r="AL436" s="193">
        <f t="shared" si="463"/>
        <v>80318</v>
      </c>
      <c r="AM436" s="69">
        <v>9.7533249971581221E-2</v>
      </c>
    </row>
    <row r="437" spans="1:39" x14ac:dyDescent="0.3">
      <c r="A437" s="32">
        <v>43709</v>
      </c>
      <c r="B437" s="193">
        <f>'From State&amp;Country +Charts'!H450</f>
        <v>3320</v>
      </c>
      <c r="C437" s="193"/>
      <c r="D437" s="193">
        <f t="shared" si="444"/>
        <v>34945</v>
      </c>
      <c r="E437" s="193"/>
      <c r="F437" s="193">
        <f>'From State&amp;Country +Charts'!AN450</f>
        <v>1734</v>
      </c>
      <c r="G437" s="193"/>
      <c r="H437" s="193">
        <f t="shared" si="445"/>
        <v>18038</v>
      </c>
      <c r="I437" s="193"/>
      <c r="J437" s="193">
        <f>'From State&amp;Country +Charts'!AT450</f>
        <v>932</v>
      </c>
      <c r="K437" s="193"/>
      <c r="L437" s="193">
        <f t="shared" si="446"/>
        <v>9428</v>
      </c>
      <c r="M437" s="193"/>
      <c r="N437" s="4">
        <f>'From State&amp;Country +Charts'!F450</f>
        <v>580</v>
      </c>
      <c r="O437" s="193"/>
      <c r="P437" s="193">
        <f t="shared" si="447"/>
        <v>6547</v>
      </c>
      <c r="Q437" s="193"/>
      <c r="R437" s="4">
        <f>'From State&amp;Country +Charts'!O450</f>
        <v>439</v>
      </c>
      <c r="S437" s="193"/>
      <c r="T437" s="193">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3">
        <f>'From State&amp;Country +Charts'!BR450</f>
        <v>15726</v>
      </c>
      <c r="AD437" s="193">
        <f t="shared" si="461"/>
        <v>163599</v>
      </c>
      <c r="AE437" s="68">
        <f t="shared" si="455"/>
        <v>2.6434305854709184E-2</v>
      </c>
      <c r="AF437" s="52"/>
      <c r="AG437" s="193">
        <f t="shared" si="456"/>
        <v>15726</v>
      </c>
      <c r="AH437" s="193">
        <v>4934</v>
      </c>
      <c r="AI437" s="193">
        <f t="shared" si="457"/>
        <v>10792</v>
      </c>
      <c r="AJ437" s="193">
        <f t="shared" si="462"/>
        <v>87293</v>
      </c>
      <c r="AK437" s="193">
        <f t="shared" si="459"/>
        <v>7274.416666666667</v>
      </c>
      <c r="AL437" s="193">
        <f t="shared" si="463"/>
        <v>76306</v>
      </c>
      <c r="AM437" s="69">
        <v>9.7545466107083811E-2</v>
      </c>
    </row>
    <row r="438" spans="1:39" x14ac:dyDescent="0.3">
      <c r="A438" s="32">
        <v>43739</v>
      </c>
      <c r="B438" s="193">
        <f>'From State&amp;Country +Charts'!H451</f>
        <v>3185</v>
      </c>
      <c r="C438" s="193"/>
      <c r="D438" s="193">
        <f t="shared" ref="D438:D441" si="464">SUM(B427:B438)</f>
        <v>34802</v>
      </c>
      <c r="E438" s="193"/>
      <c r="F438" s="193">
        <f>'From State&amp;Country +Charts'!AN451</f>
        <v>1714</v>
      </c>
      <c r="G438" s="193"/>
      <c r="H438" s="193">
        <f t="shared" ref="H438:H441" si="465">SUM(F427:F438)</f>
        <v>17977</v>
      </c>
      <c r="I438" s="193"/>
      <c r="J438" s="193">
        <f>'From State&amp;Country +Charts'!AT451</f>
        <v>874</v>
      </c>
      <c r="K438" s="193"/>
      <c r="L438" s="193">
        <f t="shared" ref="L438:L441" si="466">SUM(J427:J438)</f>
        <v>9385</v>
      </c>
      <c r="M438" s="193"/>
      <c r="N438" s="4">
        <f>'From State&amp;Country +Charts'!F451</f>
        <v>591</v>
      </c>
      <c r="O438" s="193"/>
      <c r="P438" s="193">
        <f t="shared" ref="P438:P441" si="467">SUM(N427:N438)</f>
        <v>6483</v>
      </c>
      <c r="Q438" s="193"/>
      <c r="R438" s="4">
        <f>'From State&amp;Country +Charts'!O451</f>
        <v>515</v>
      </c>
      <c r="S438" s="193"/>
      <c r="T438" s="193">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3">
        <f>'From State&amp;Country +Charts'!BR451</f>
        <v>15593</v>
      </c>
      <c r="AD438" s="193">
        <f t="shared" ref="AD438" si="474">SUM(AC427:AC438)</f>
        <v>163212</v>
      </c>
      <c r="AE438" s="68">
        <f t="shared" ref="AE438:AE441" si="475">(AC438/AC426)-1</f>
        <v>-2.4217772215269107E-2</v>
      </c>
      <c r="AF438" s="52"/>
      <c r="AG438" s="193">
        <f t="shared" ref="AG438:AG441" si="476">AC438</f>
        <v>15593</v>
      </c>
      <c r="AH438" s="193">
        <v>6542</v>
      </c>
      <c r="AI438" s="193">
        <f t="shared" ref="AI438:AI441" si="477">AG438-AH438</f>
        <v>9051</v>
      </c>
      <c r="AJ438" s="193">
        <f t="shared" ref="AJ438" si="478">SUM(AI427:AI438)</f>
        <v>97510</v>
      </c>
      <c r="AK438" s="193">
        <f t="shared" ref="AK438:AK441" si="479">AJ438/12</f>
        <v>8125.833333333333</v>
      </c>
      <c r="AL438" s="193">
        <f t="shared" ref="AL438" si="480">SUM(AH427:AH438)</f>
        <v>65702</v>
      </c>
      <c r="AM438" s="69">
        <v>9.3695889181042782E-2</v>
      </c>
    </row>
    <row r="439" spans="1:39" x14ac:dyDescent="0.3">
      <c r="A439" s="32">
        <v>43770</v>
      </c>
      <c r="B439" s="193">
        <f>'From State&amp;Country +Charts'!H452</f>
        <v>2528</v>
      </c>
      <c r="C439" s="193"/>
      <c r="D439" s="193">
        <f t="shared" si="464"/>
        <v>34775</v>
      </c>
      <c r="E439" s="193"/>
      <c r="F439" s="193">
        <f>'From State&amp;Country +Charts'!AN452</f>
        <v>1323</v>
      </c>
      <c r="G439" s="193"/>
      <c r="H439" s="193">
        <f t="shared" si="465"/>
        <v>18072</v>
      </c>
      <c r="I439" s="193"/>
      <c r="J439" s="193">
        <f>'From State&amp;Country +Charts'!AT452</f>
        <v>687</v>
      </c>
      <c r="K439" s="193"/>
      <c r="L439" s="193">
        <f t="shared" si="466"/>
        <v>9403</v>
      </c>
      <c r="M439" s="193"/>
      <c r="N439" s="4">
        <f>'From State&amp;Country +Charts'!F452</f>
        <v>492</v>
      </c>
      <c r="O439" s="193"/>
      <c r="P439" s="193">
        <f t="shared" si="467"/>
        <v>6511</v>
      </c>
      <c r="Q439" s="193"/>
      <c r="R439" s="4">
        <f>'From State&amp;Country +Charts'!O452</f>
        <v>418</v>
      </c>
      <c r="S439" s="193"/>
      <c r="T439" s="193">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3">
        <f>'From State&amp;Country +Charts'!BR452</f>
        <v>11927</v>
      </c>
      <c r="AD439" s="193">
        <f t="shared" ref="AD439:AD441" si="481">SUM(AC428:AC439)</f>
        <v>163388</v>
      </c>
      <c r="AE439" s="68">
        <f t="shared" si="475"/>
        <v>1.497744872776785E-2</v>
      </c>
      <c r="AF439" s="52"/>
      <c r="AG439" s="193">
        <f t="shared" si="476"/>
        <v>11927</v>
      </c>
      <c r="AH439" s="193">
        <v>5346</v>
      </c>
      <c r="AI439" s="193">
        <f t="shared" si="477"/>
        <v>6581</v>
      </c>
      <c r="AJ439" s="193">
        <f t="shared" ref="AJ439:AJ441" si="482">SUM(AI428:AI439)</f>
        <v>99634</v>
      </c>
      <c r="AK439" s="193">
        <f t="shared" si="479"/>
        <v>8302.8333333333339</v>
      </c>
      <c r="AL439" s="193">
        <f t="shared" ref="AL439:AL441" si="483">SUM(AH428:AH439)</f>
        <v>63754</v>
      </c>
      <c r="AM439" s="69">
        <v>9.3233839188396075E-2</v>
      </c>
    </row>
    <row r="440" spans="1:39" x14ac:dyDescent="0.3">
      <c r="A440" s="32">
        <v>43800</v>
      </c>
      <c r="B440" s="193">
        <f>'From State&amp;Country +Charts'!H453</f>
        <v>2506</v>
      </c>
      <c r="C440" s="193"/>
      <c r="D440" s="193">
        <f t="shared" si="464"/>
        <v>34976</v>
      </c>
      <c r="E440" s="193"/>
      <c r="F440" s="193">
        <f>'From State&amp;Country +Charts'!AN453</f>
        <v>1279</v>
      </c>
      <c r="G440" s="193"/>
      <c r="H440" s="193">
        <f t="shared" si="465"/>
        <v>18140</v>
      </c>
      <c r="I440" s="193"/>
      <c r="J440" s="193">
        <f>'From State&amp;Country +Charts'!AT453</f>
        <v>682</v>
      </c>
      <c r="K440" s="193"/>
      <c r="L440" s="193">
        <f t="shared" si="466"/>
        <v>9518</v>
      </c>
      <c r="M440" s="193"/>
      <c r="N440" s="4">
        <f>'From State&amp;Country +Charts'!F453</f>
        <v>414</v>
      </c>
      <c r="O440" s="193"/>
      <c r="P440" s="193">
        <f t="shared" si="467"/>
        <v>6521</v>
      </c>
      <c r="Q440" s="193"/>
      <c r="R440" s="4">
        <f>'From State&amp;Country +Charts'!O453</f>
        <v>378</v>
      </c>
      <c r="S440" s="193"/>
      <c r="T440" s="193">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3">
        <f>'From State&amp;Country +Charts'!BR453</f>
        <v>11248</v>
      </c>
      <c r="AD440" s="193">
        <f t="shared" si="481"/>
        <v>164024</v>
      </c>
      <c r="AE440" s="68">
        <f t="shared" si="475"/>
        <v>5.9932152280437245E-2</v>
      </c>
      <c r="AF440" s="52"/>
      <c r="AG440" s="193">
        <f t="shared" si="476"/>
        <v>11248</v>
      </c>
      <c r="AH440" s="193">
        <v>5374</v>
      </c>
      <c r="AI440" s="193">
        <f t="shared" si="477"/>
        <v>5874</v>
      </c>
      <c r="AJ440" s="193">
        <f t="shared" si="482"/>
        <v>98634</v>
      </c>
      <c r="AK440" s="193">
        <f t="shared" si="479"/>
        <v>8219.5</v>
      </c>
      <c r="AL440" s="193">
        <f t="shared" si="483"/>
        <v>65390</v>
      </c>
      <c r="AM440" s="69">
        <v>0.1033072546230441</v>
      </c>
    </row>
    <row r="441" spans="1:39" x14ac:dyDescent="0.3">
      <c r="A441" s="32">
        <v>43831</v>
      </c>
      <c r="B441" s="193">
        <f>'From State&amp;Country +Charts'!H454</f>
        <v>2700</v>
      </c>
      <c r="C441" s="193"/>
      <c r="D441" s="193">
        <f t="shared" si="464"/>
        <v>34774</v>
      </c>
      <c r="E441" s="193"/>
      <c r="F441" s="193">
        <f>'From State&amp;Country +Charts'!AN454</f>
        <v>1515</v>
      </c>
      <c r="G441" s="193"/>
      <c r="H441" s="193">
        <f t="shared" si="465"/>
        <v>18209</v>
      </c>
      <c r="I441" s="193"/>
      <c r="J441" s="193">
        <f>'From State&amp;Country +Charts'!AT454</f>
        <v>771</v>
      </c>
      <c r="K441" s="193"/>
      <c r="L441" s="193">
        <f t="shared" si="466"/>
        <v>9594</v>
      </c>
      <c r="M441" s="193"/>
      <c r="N441" s="4">
        <f>'From State&amp;Country +Charts'!F454</f>
        <v>548</v>
      </c>
      <c r="O441" s="193"/>
      <c r="P441" s="193">
        <f t="shared" si="467"/>
        <v>6561</v>
      </c>
      <c r="Q441" s="193"/>
      <c r="R441" s="4">
        <f>'From State&amp;Country +Charts'!O454</f>
        <v>469</v>
      </c>
      <c r="S441" s="193"/>
      <c r="T441" s="193">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3">
        <f>'From State&amp;Country +Charts'!BR454</f>
        <v>13003</v>
      </c>
      <c r="AD441" s="193">
        <f t="shared" si="481"/>
        <v>164114</v>
      </c>
      <c r="AE441" s="68">
        <f t="shared" si="475"/>
        <v>6.9697204367691334E-3</v>
      </c>
      <c r="AF441" s="52"/>
      <c r="AG441" s="193">
        <f t="shared" si="476"/>
        <v>13003</v>
      </c>
      <c r="AH441" s="193">
        <v>6486</v>
      </c>
      <c r="AI441" s="193">
        <f t="shared" si="477"/>
        <v>6517</v>
      </c>
      <c r="AJ441" s="193">
        <f t="shared" si="482"/>
        <v>96727</v>
      </c>
      <c r="AK441" s="193">
        <f t="shared" si="479"/>
        <v>8060.583333333333</v>
      </c>
      <c r="AL441" s="193">
        <f t="shared" si="483"/>
        <v>67387</v>
      </c>
      <c r="AM441" s="69">
        <v>0.10382219487810505</v>
      </c>
    </row>
    <row r="442" spans="1:39" x14ac:dyDescent="0.3">
      <c r="A442" s="32">
        <v>43862</v>
      </c>
      <c r="B442" s="193">
        <f>'From State&amp;Country +Charts'!H455</f>
        <v>2696</v>
      </c>
      <c r="C442" s="193"/>
      <c r="D442" s="193">
        <f t="shared" ref="D442:D451" si="484">SUM(B431:B442)</f>
        <v>35352</v>
      </c>
      <c r="E442" s="193"/>
      <c r="F442" s="193">
        <f>'From State&amp;Country +Charts'!AN455</f>
        <v>1461</v>
      </c>
      <c r="G442" s="193"/>
      <c r="H442" s="193">
        <f t="shared" ref="H442:H451" si="485">SUM(F431:F442)</f>
        <v>18632</v>
      </c>
      <c r="I442" s="193"/>
      <c r="J442" s="193">
        <f>'From State&amp;Country +Charts'!AT455</f>
        <v>809</v>
      </c>
      <c r="K442" s="193"/>
      <c r="L442" s="193">
        <f t="shared" ref="L442:L451" si="486">SUM(J431:J442)</f>
        <v>9804</v>
      </c>
      <c r="M442" s="193"/>
      <c r="N442" s="4">
        <f>'From State&amp;Country +Charts'!F455</f>
        <v>501</v>
      </c>
      <c r="O442" s="193"/>
      <c r="P442" s="193">
        <f t="shared" ref="P442:P451" si="487">SUM(N431:N442)</f>
        <v>6682</v>
      </c>
      <c r="Q442" s="193"/>
      <c r="R442" s="4">
        <f>'From State&amp;Country +Charts'!O455</f>
        <v>443</v>
      </c>
      <c r="S442" s="193"/>
      <c r="T442" s="193">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3">
        <f>'From State&amp;Country +Charts'!BR455</f>
        <v>12925</v>
      </c>
      <c r="AD442" s="193">
        <f t="shared" ref="AD442" si="494">SUM(AC431:AC442)</f>
        <v>167320</v>
      </c>
      <c r="AE442" s="68">
        <f t="shared" ref="AE442:AE451" si="495">(AC442/AC430)-1</f>
        <v>0.329869328120177</v>
      </c>
      <c r="AF442" s="52"/>
      <c r="AG442" s="193">
        <f t="shared" ref="AG442:AG451" si="496">AC442</f>
        <v>12925</v>
      </c>
      <c r="AH442" s="193">
        <v>5743</v>
      </c>
      <c r="AI442" s="193">
        <f t="shared" ref="AI442:AI451" si="497">AG442-AH442</f>
        <v>7182</v>
      </c>
      <c r="AJ442" s="193">
        <f t="shared" ref="AJ442" si="498">SUM(AI431:AI442)</f>
        <v>97854</v>
      </c>
      <c r="AK442" s="193">
        <f t="shared" ref="AK442:AK451" si="499">AJ442/12</f>
        <v>8154.5</v>
      </c>
      <c r="AL442" s="193">
        <f t="shared" ref="AL442" si="500">SUM(AH431:AH442)</f>
        <v>69466</v>
      </c>
      <c r="AM442" s="69">
        <v>9.5319148936170217E-2</v>
      </c>
    </row>
    <row r="443" spans="1:39" x14ac:dyDescent="0.3">
      <c r="A443" s="32">
        <v>43891</v>
      </c>
      <c r="B443" s="193">
        <f>'From State&amp;Country +Charts'!H456</f>
        <v>1546</v>
      </c>
      <c r="C443" s="193"/>
      <c r="D443" s="193">
        <f t="shared" si="484"/>
        <v>34013</v>
      </c>
      <c r="E443" s="193"/>
      <c r="F443" s="193">
        <f>'From State&amp;Country +Charts'!AN456</f>
        <v>894</v>
      </c>
      <c r="G443" s="193"/>
      <c r="H443" s="193">
        <f t="shared" si="485"/>
        <v>18041</v>
      </c>
      <c r="I443" s="193"/>
      <c r="J443" s="193">
        <f>'From State&amp;Country +Charts'!AT456</f>
        <v>373</v>
      </c>
      <c r="K443" s="193"/>
      <c r="L443" s="193">
        <f t="shared" si="486"/>
        <v>9411</v>
      </c>
      <c r="M443" s="193"/>
      <c r="N443" s="4">
        <f>'From State&amp;Country +Charts'!F456</f>
        <v>310</v>
      </c>
      <c r="O443" s="193"/>
      <c r="P443" s="193">
        <f t="shared" si="487"/>
        <v>6464</v>
      </c>
      <c r="Q443" s="193"/>
      <c r="R443" s="4">
        <f>'From State&amp;Country +Charts'!O456</f>
        <v>268</v>
      </c>
      <c r="S443" s="193"/>
      <c r="T443" s="193">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3">
        <f>'From State&amp;Country +Charts'!BR456</f>
        <v>7364</v>
      </c>
      <c r="AD443" s="193">
        <f t="shared" ref="AD443:AD451" si="501">SUM(AC432:AC443)</f>
        <v>161221</v>
      </c>
      <c r="AE443" s="68">
        <f t="shared" si="495"/>
        <v>-0.45301938646661222</v>
      </c>
      <c r="AF443" s="52"/>
      <c r="AG443" s="193">
        <f t="shared" si="496"/>
        <v>7364</v>
      </c>
      <c r="AH443" s="193">
        <v>3589</v>
      </c>
      <c r="AI443" s="193">
        <f t="shared" si="497"/>
        <v>3775</v>
      </c>
      <c r="AJ443" s="193">
        <f t="shared" ref="AJ443:AJ451" si="502">SUM(AI432:AI443)</f>
        <v>97218</v>
      </c>
      <c r="AK443" s="193">
        <f t="shared" si="499"/>
        <v>8101.5</v>
      </c>
      <c r="AL443" s="193">
        <f t="shared" ref="AL443:AL451" si="503">SUM(AH432:AH443)</f>
        <v>64003</v>
      </c>
      <c r="AM443" s="69">
        <v>0.11556219445953286</v>
      </c>
    </row>
    <row r="444" spans="1:39" x14ac:dyDescent="0.3">
      <c r="A444" s="32">
        <v>43922</v>
      </c>
      <c r="B444" s="193">
        <f>'From State&amp;Country +Charts'!H457</f>
        <v>0</v>
      </c>
      <c r="C444" s="193"/>
      <c r="D444" s="193">
        <f t="shared" si="484"/>
        <v>31385</v>
      </c>
      <c r="E444" s="193"/>
      <c r="F444" s="193">
        <f>'From State&amp;Country +Charts'!AN457</f>
        <v>0</v>
      </c>
      <c r="G444" s="193"/>
      <c r="H444" s="193">
        <f t="shared" si="485"/>
        <v>16629</v>
      </c>
      <c r="I444" s="193"/>
      <c r="J444" s="193">
        <f>'From State&amp;Country +Charts'!AT457</f>
        <v>0</v>
      </c>
      <c r="K444" s="193"/>
      <c r="L444" s="193">
        <f t="shared" si="486"/>
        <v>8666</v>
      </c>
      <c r="M444" s="193"/>
      <c r="N444" s="4">
        <f>'From State&amp;Country +Charts'!F457</f>
        <v>0</v>
      </c>
      <c r="O444" s="193"/>
      <c r="P444" s="193">
        <f t="shared" si="487"/>
        <v>5922</v>
      </c>
      <c r="Q444" s="193"/>
      <c r="R444" s="4">
        <f>'From State&amp;Country +Charts'!O457</f>
        <v>0</v>
      </c>
      <c r="S444" s="193"/>
      <c r="T444" s="193">
        <f t="shared" si="488"/>
        <v>4906</v>
      </c>
      <c r="U444" s="52"/>
      <c r="V444" s="67">
        <f>IFERROR(B444/AC444,0)</f>
        <v>0</v>
      </c>
      <c r="W444" s="67">
        <f>IFERROR(F444/AC444,0)</f>
        <v>0</v>
      </c>
      <c r="X444" s="67">
        <f>IFERROR(J444/AC444,0)</f>
        <v>0</v>
      </c>
      <c r="Y444" s="7">
        <f>IFERROR(N444/AC444,0)</f>
        <v>0</v>
      </c>
      <c r="Z444" s="7">
        <f>IFERROR(R444/AC444,0)</f>
        <v>0</v>
      </c>
      <c r="AA444" s="52"/>
      <c r="AB444" s="52"/>
      <c r="AC444" s="193">
        <f>'From State&amp;Country +Charts'!BR457</f>
        <v>0</v>
      </c>
      <c r="AD444" s="193">
        <f t="shared" si="501"/>
        <v>148866</v>
      </c>
      <c r="AE444" s="68">
        <f t="shared" si="495"/>
        <v>-1</v>
      </c>
      <c r="AF444" s="52"/>
      <c r="AG444" s="193">
        <f t="shared" si="496"/>
        <v>0</v>
      </c>
      <c r="AH444" s="193">
        <v>1836</v>
      </c>
      <c r="AI444" s="193">
        <f t="shared" si="497"/>
        <v>-1836</v>
      </c>
      <c r="AJ444" s="193">
        <f t="shared" si="502"/>
        <v>88677</v>
      </c>
      <c r="AK444" s="193">
        <f t="shared" si="499"/>
        <v>7389.75</v>
      </c>
      <c r="AL444" s="193">
        <f t="shared" si="503"/>
        <v>60189</v>
      </c>
      <c r="AM444" s="69">
        <v>0</v>
      </c>
    </row>
    <row r="445" spans="1:39" x14ac:dyDescent="0.3">
      <c r="A445" s="32">
        <v>43952</v>
      </c>
      <c r="B445" s="193">
        <f>'From State&amp;Country +Charts'!H458</f>
        <v>3</v>
      </c>
      <c r="C445" s="193"/>
      <c r="D445" s="193">
        <f t="shared" si="484"/>
        <v>28657</v>
      </c>
      <c r="E445" s="193"/>
      <c r="F445" s="193">
        <f>'From State&amp;Country +Charts'!AN458</f>
        <v>2</v>
      </c>
      <c r="G445" s="193"/>
      <c r="H445" s="193">
        <f t="shared" si="485"/>
        <v>15123</v>
      </c>
      <c r="I445" s="193"/>
      <c r="J445" s="193">
        <f>'From State&amp;Country +Charts'!AT458</f>
        <v>2</v>
      </c>
      <c r="K445" s="193"/>
      <c r="L445" s="193">
        <f t="shared" si="486"/>
        <v>7927</v>
      </c>
      <c r="M445" s="193"/>
      <c r="N445" s="4">
        <f>'From State&amp;Country +Charts'!F458</f>
        <v>1</v>
      </c>
      <c r="O445" s="193"/>
      <c r="P445" s="193">
        <f t="shared" si="487"/>
        <v>5355</v>
      </c>
      <c r="Q445" s="193"/>
      <c r="R445" s="4">
        <f>'From State&amp;Country +Charts'!O458</f>
        <v>0</v>
      </c>
      <c r="S445" s="193"/>
      <c r="T445" s="193">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3">
        <f>'From State&amp;Country +Charts'!BR458</f>
        <v>23</v>
      </c>
      <c r="AD445" s="193">
        <f t="shared" si="501"/>
        <v>135821</v>
      </c>
      <c r="AE445" s="68">
        <f t="shared" si="495"/>
        <v>-0.99823997551270283</v>
      </c>
      <c r="AF445" s="52"/>
      <c r="AG445" s="193">
        <f t="shared" si="496"/>
        <v>23</v>
      </c>
      <c r="AH445" s="193">
        <v>3702</v>
      </c>
      <c r="AI445" s="193">
        <f t="shared" si="497"/>
        <v>-3679</v>
      </c>
      <c r="AJ445" s="193">
        <f t="shared" si="502"/>
        <v>76458</v>
      </c>
      <c r="AK445" s="193">
        <f t="shared" si="499"/>
        <v>6371.5</v>
      </c>
      <c r="AL445" s="193">
        <f t="shared" si="503"/>
        <v>59363</v>
      </c>
      <c r="AM445" s="69">
        <v>0</v>
      </c>
    </row>
    <row r="446" spans="1:39" x14ac:dyDescent="0.3">
      <c r="A446" s="32">
        <v>43983</v>
      </c>
      <c r="B446" s="193">
        <f>'From State&amp;Country +Charts'!H459</f>
        <v>338</v>
      </c>
      <c r="C446" s="193"/>
      <c r="D446" s="193">
        <f t="shared" si="484"/>
        <v>25915</v>
      </c>
      <c r="E446" s="193"/>
      <c r="F446" s="193">
        <f>'From State&amp;Country +Charts'!AN459</f>
        <v>85</v>
      </c>
      <c r="G446" s="193"/>
      <c r="H446" s="193">
        <f t="shared" si="485"/>
        <v>13817</v>
      </c>
      <c r="I446" s="193"/>
      <c r="J446" s="193">
        <f>'From State&amp;Country +Charts'!AT459</f>
        <v>78</v>
      </c>
      <c r="K446" s="193"/>
      <c r="L446" s="193">
        <f t="shared" si="486"/>
        <v>7164</v>
      </c>
      <c r="M446" s="193"/>
      <c r="N446" s="4">
        <f>'From State&amp;Country +Charts'!F459</f>
        <v>62</v>
      </c>
      <c r="O446" s="193"/>
      <c r="P446" s="193">
        <f t="shared" si="487"/>
        <v>4815</v>
      </c>
      <c r="Q446" s="193"/>
      <c r="R446" s="4">
        <f>'From State&amp;Country +Charts'!O459</f>
        <v>41</v>
      </c>
      <c r="S446" s="193"/>
      <c r="T446" s="193">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3">
        <f>'From State&amp;Country +Charts'!BR459</f>
        <v>1336</v>
      </c>
      <c r="AD446" s="193">
        <f t="shared" si="501"/>
        <v>123252</v>
      </c>
      <c r="AE446" s="68">
        <f t="shared" si="495"/>
        <v>-0.90391945343401658</v>
      </c>
      <c r="AF446" s="52"/>
      <c r="AG446" s="193">
        <f t="shared" si="496"/>
        <v>1336</v>
      </c>
      <c r="AH446" s="193">
        <v>4395</v>
      </c>
      <c r="AI446" s="193">
        <f t="shared" si="497"/>
        <v>-3059</v>
      </c>
      <c r="AJ446" s="193">
        <f t="shared" si="502"/>
        <v>63853</v>
      </c>
      <c r="AK446" s="193">
        <f t="shared" si="499"/>
        <v>5321.083333333333</v>
      </c>
      <c r="AL446" s="193">
        <f t="shared" si="503"/>
        <v>59399</v>
      </c>
      <c r="AM446" s="69">
        <v>9.730538922155689E-2</v>
      </c>
    </row>
    <row r="447" spans="1:39" x14ac:dyDescent="0.3">
      <c r="A447" s="32">
        <v>44013</v>
      </c>
      <c r="B447" s="193">
        <f>'From State&amp;Country +Charts'!H460</f>
        <v>2139</v>
      </c>
      <c r="C447" s="193"/>
      <c r="D447" s="193">
        <f t="shared" si="484"/>
        <v>24545</v>
      </c>
      <c r="E447" s="193"/>
      <c r="F447" s="193">
        <f>'From State&amp;Country +Charts'!AN460</f>
        <v>919</v>
      </c>
      <c r="G447" s="193"/>
      <c r="H447" s="193">
        <f t="shared" si="485"/>
        <v>12926</v>
      </c>
      <c r="I447" s="193"/>
      <c r="J447" s="193">
        <f>'From State&amp;Country +Charts'!AT460</f>
        <v>559</v>
      </c>
      <c r="K447" s="193"/>
      <c r="L447" s="193">
        <f t="shared" si="486"/>
        <v>6776</v>
      </c>
      <c r="M447" s="193"/>
      <c r="N447" s="4">
        <f>'From State&amp;Country +Charts'!F460</f>
        <v>328</v>
      </c>
      <c r="O447" s="193"/>
      <c r="P447" s="193">
        <f t="shared" si="487"/>
        <v>4457</v>
      </c>
      <c r="Q447" s="193"/>
      <c r="R447" s="4">
        <f>'From State&amp;Country +Charts'!O460</f>
        <v>293</v>
      </c>
      <c r="S447" s="193"/>
      <c r="T447" s="193">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3">
        <f>'From State&amp;Country +Charts'!BR460</f>
        <v>8787</v>
      </c>
      <c r="AD447" s="193">
        <f t="shared" si="501"/>
        <v>115526</v>
      </c>
      <c r="AE447" s="68">
        <f t="shared" si="495"/>
        <v>-0.46787379640283411</v>
      </c>
      <c r="AF447" s="52"/>
      <c r="AG447" s="193">
        <f t="shared" si="496"/>
        <v>8787</v>
      </c>
      <c r="AH447" s="193">
        <v>8247</v>
      </c>
      <c r="AI447" s="193">
        <f t="shared" si="497"/>
        <v>540</v>
      </c>
      <c r="AJ447" s="193">
        <f t="shared" si="502"/>
        <v>53671</v>
      </c>
      <c r="AK447" s="193">
        <f t="shared" si="499"/>
        <v>4472.583333333333</v>
      </c>
      <c r="AL447" s="193">
        <f t="shared" si="503"/>
        <v>61855</v>
      </c>
      <c r="AM447" s="69">
        <v>0.13827244793444862</v>
      </c>
    </row>
    <row r="448" spans="1:39" x14ac:dyDescent="0.3">
      <c r="A448" s="32">
        <v>44044</v>
      </c>
      <c r="B448" s="193">
        <f>'From State&amp;Country +Charts'!H461</f>
        <v>3087</v>
      </c>
      <c r="C448" s="193"/>
      <c r="D448" s="193">
        <f t="shared" si="484"/>
        <v>24048</v>
      </c>
      <c r="E448" s="193"/>
      <c r="F448" s="193">
        <f>'From State&amp;Country +Charts'!AN461</f>
        <v>1517</v>
      </c>
      <c r="G448" s="193"/>
      <c r="H448" s="193">
        <f t="shared" si="485"/>
        <v>12443</v>
      </c>
      <c r="I448" s="193"/>
      <c r="J448" s="193">
        <f>'From State&amp;Country +Charts'!AT461</f>
        <v>754</v>
      </c>
      <c r="K448" s="193"/>
      <c r="L448" s="193">
        <f t="shared" si="486"/>
        <v>6521</v>
      </c>
      <c r="M448" s="193"/>
      <c r="N448" s="4">
        <f>'From State&amp;Country +Charts'!F461</f>
        <v>499</v>
      </c>
      <c r="O448" s="193"/>
      <c r="P448" s="193">
        <f t="shared" si="487"/>
        <v>4326</v>
      </c>
      <c r="Q448" s="193"/>
      <c r="R448" s="4">
        <f>'From State&amp;Country +Charts'!O461</f>
        <v>456</v>
      </c>
      <c r="S448" s="193"/>
      <c r="T448" s="193">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3">
        <f>'From State&amp;Country +Charts'!BR461</f>
        <v>13008</v>
      </c>
      <c r="AD448" s="193">
        <f t="shared" si="501"/>
        <v>110940</v>
      </c>
      <c r="AE448" s="68">
        <f t="shared" si="495"/>
        <v>-0.26065704217346819</v>
      </c>
      <c r="AF448" s="52"/>
      <c r="AG448" s="193">
        <f t="shared" si="496"/>
        <v>13008</v>
      </c>
      <c r="AH448" s="193">
        <v>15709</v>
      </c>
      <c r="AI448" s="193">
        <f t="shared" si="497"/>
        <v>-2701</v>
      </c>
      <c r="AJ448" s="193">
        <f t="shared" si="502"/>
        <v>39037</v>
      </c>
      <c r="AK448" s="193">
        <f t="shared" si="499"/>
        <v>3253.0833333333335</v>
      </c>
      <c r="AL448" s="193">
        <f t="shared" si="503"/>
        <v>71903</v>
      </c>
      <c r="AM448" s="69">
        <v>0.12130996309963099</v>
      </c>
    </row>
    <row r="449" spans="1:39" x14ac:dyDescent="0.3">
      <c r="A449" s="32">
        <v>44075</v>
      </c>
      <c r="B449" s="193">
        <f>'From State&amp;Country +Charts'!H462</f>
        <v>3028</v>
      </c>
      <c r="C449" s="193"/>
      <c r="D449" s="193">
        <f t="shared" si="484"/>
        <v>23756</v>
      </c>
      <c r="E449" s="193"/>
      <c r="F449" s="193">
        <f>'From State&amp;Country +Charts'!AN462</f>
        <v>1549</v>
      </c>
      <c r="G449" s="193"/>
      <c r="H449" s="193">
        <f t="shared" si="485"/>
        <v>12258</v>
      </c>
      <c r="I449" s="193"/>
      <c r="J449" s="193">
        <f>'From State&amp;Country +Charts'!AT462</f>
        <v>797</v>
      </c>
      <c r="K449" s="193"/>
      <c r="L449" s="193">
        <f t="shared" si="486"/>
        <v>6386</v>
      </c>
      <c r="M449" s="193"/>
      <c r="N449" s="4">
        <f>'From State&amp;Country +Charts'!F462</f>
        <v>520</v>
      </c>
      <c r="O449" s="193"/>
      <c r="P449" s="193">
        <f t="shared" si="487"/>
        <v>4266</v>
      </c>
      <c r="Q449" s="193"/>
      <c r="R449" s="4">
        <f>'From State&amp;Country +Charts'!O462</f>
        <v>503</v>
      </c>
      <c r="S449" s="193"/>
      <c r="T449" s="193">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3">
        <f>'From State&amp;Country +Charts'!BR462</f>
        <v>13885</v>
      </c>
      <c r="AD449" s="193">
        <f t="shared" si="501"/>
        <v>109099</v>
      </c>
      <c r="AE449" s="68">
        <f t="shared" si="495"/>
        <v>-0.11706727712069187</v>
      </c>
      <c r="AF449" s="52"/>
      <c r="AG449" s="193">
        <f t="shared" si="496"/>
        <v>13885</v>
      </c>
      <c r="AH449" s="193">
        <v>8623</v>
      </c>
      <c r="AI449" s="193">
        <f t="shared" si="497"/>
        <v>5262</v>
      </c>
      <c r="AJ449" s="193">
        <f t="shared" si="502"/>
        <v>33507</v>
      </c>
      <c r="AK449" s="193">
        <f t="shared" si="499"/>
        <v>2792.25</v>
      </c>
      <c r="AL449" s="193">
        <f t="shared" si="503"/>
        <v>75592</v>
      </c>
      <c r="AM449" s="69">
        <v>0.10788620813827872</v>
      </c>
    </row>
    <row r="450" spans="1:39" x14ac:dyDescent="0.3">
      <c r="A450" s="32">
        <v>44105</v>
      </c>
      <c r="B450" s="193">
        <f>'From State&amp;Country +Charts'!H463</f>
        <v>3595</v>
      </c>
      <c r="C450" s="193"/>
      <c r="D450" s="193">
        <f t="shared" si="484"/>
        <v>24166</v>
      </c>
      <c r="E450" s="193"/>
      <c r="F450" s="193">
        <f>'From State&amp;Country +Charts'!AN463</f>
        <v>1885</v>
      </c>
      <c r="G450" s="193"/>
      <c r="H450" s="193">
        <f t="shared" si="485"/>
        <v>12429</v>
      </c>
      <c r="I450" s="193"/>
      <c r="J450" s="193">
        <f>'From State&amp;Country +Charts'!AT463</f>
        <v>940</v>
      </c>
      <c r="K450" s="193"/>
      <c r="L450" s="193">
        <f t="shared" si="486"/>
        <v>6452</v>
      </c>
      <c r="M450" s="193"/>
      <c r="N450" s="4">
        <f>'From State&amp;Country +Charts'!F463</f>
        <v>672</v>
      </c>
      <c r="O450" s="193"/>
      <c r="P450" s="193">
        <f t="shared" si="487"/>
        <v>4347</v>
      </c>
      <c r="Q450" s="193"/>
      <c r="R450" s="4">
        <f>'From State&amp;Country +Charts'!O463</f>
        <v>592</v>
      </c>
      <c r="S450" s="193"/>
      <c r="T450" s="193">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3">
        <f>'From State&amp;Country +Charts'!BR463</f>
        <v>16060</v>
      </c>
      <c r="AD450" s="193">
        <f t="shared" si="501"/>
        <v>109566</v>
      </c>
      <c r="AE450" s="68">
        <f t="shared" si="495"/>
        <v>2.9949336240620683E-2</v>
      </c>
      <c r="AF450" s="52"/>
      <c r="AG450" s="193">
        <f t="shared" si="496"/>
        <v>16060</v>
      </c>
      <c r="AH450" s="193">
        <v>9920</v>
      </c>
      <c r="AI450" s="193">
        <f t="shared" si="497"/>
        <v>6140</v>
      </c>
      <c r="AJ450" s="193">
        <f t="shared" si="502"/>
        <v>30596</v>
      </c>
      <c r="AK450" s="193">
        <f t="shared" si="499"/>
        <v>2549.6666666666665</v>
      </c>
      <c r="AL450" s="193">
        <f t="shared" si="503"/>
        <v>78970</v>
      </c>
      <c r="AM450" s="69">
        <v>0.1149439601494396</v>
      </c>
    </row>
    <row r="451" spans="1:39" x14ac:dyDescent="0.3">
      <c r="A451" s="32">
        <v>44136</v>
      </c>
      <c r="B451" s="193">
        <f>'From State&amp;Country +Charts'!H464</f>
        <v>2766</v>
      </c>
      <c r="C451" s="193"/>
      <c r="D451" s="193">
        <f t="shared" si="484"/>
        <v>24404</v>
      </c>
      <c r="E451" s="193"/>
      <c r="F451" s="193">
        <f>'From State&amp;Country +Charts'!AN464</f>
        <v>1491</v>
      </c>
      <c r="G451" s="193"/>
      <c r="H451" s="193">
        <f t="shared" si="485"/>
        <v>12597</v>
      </c>
      <c r="I451" s="193"/>
      <c r="J451" s="193">
        <f>'From State&amp;Country +Charts'!AT464</f>
        <v>621</v>
      </c>
      <c r="K451" s="193"/>
      <c r="L451" s="193">
        <f t="shared" si="486"/>
        <v>6386</v>
      </c>
      <c r="M451" s="193"/>
      <c r="N451" s="4">
        <f>'From State&amp;Country +Charts'!F464</f>
        <v>469</v>
      </c>
      <c r="O451" s="193"/>
      <c r="P451" s="193">
        <f t="shared" si="487"/>
        <v>4324</v>
      </c>
      <c r="Q451" s="193"/>
      <c r="R451" s="4">
        <f>'From State&amp;Country +Charts'!O464</f>
        <v>440</v>
      </c>
      <c r="S451" s="193"/>
      <c r="T451" s="193">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3">
        <f>'From State&amp;Country +Charts'!BR464</f>
        <v>11849</v>
      </c>
      <c r="AD451" s="193">
        <f t="shared" si="501"/>
        <v>109488</v>
      </c>
      <c r="AE451" s="68">
        <f t="shared" si="495"/>
        <v>-6.5397836840781487E-3</v>
      </c>
      <c r="AF451" s="52"/>
      <c r="AG451" s="193">
        <f t="shared" si="496"/>
        <v>11849</v>
      </c>
      <c r="AH451" s="193">
        <v>6793</v>
      </c>
      <c r="AI451" s="193">
        <f t="shared" si="497"/>
        <v>5056</v>
      </c>
      <c r="AJ451" s="193">
        <f t="shared" si="502"/>
        <v>29071</v>
      </c>
      <c r="AK451" s="193">
        <f t="shared" si="499"/>
        <v>2422.5833333333335</v>
      </c>
      <c r="AL451" s="193">
        <f t="shared" si="503"/>
        <v>80417</v>
      </c>
      <c r="AM451" s="69">
        <v>0.12102287112836527</v>
      </c>
    </row>
    <row r="452" spans="1:39" x14ac:dyDescent="0.3">
      <c r="A452" s="32">
        <v>44166</v>
      </c>
      <c r="B452" s="193">
        <f>'From State&amp;Country +Charts'!H465</f>
        <v>3222</v>
      </c>
      <c r="C452" s="193"/>
      <c r="D452" s="193">
        <f t="shared" ref="D452:D465" si="509">SUM(B441:B452)</f>
        <v>25120</v>
      </c>
      <c r="E452" s="193"/>
      <c r="F452" s="193">
        <f>'From State&amp;Country +Charts'!AN465</f>
        <v>1804</v>
      </c>
      <c r="G452" s="193"/>
      <c r="H452" s="193">
        <f t="shared" ref="H452:H465" si="510">SUM(F441:F452)</f>
        <v>13122</v>
      </c>
      <c r="I452" s="193"/>
      <c r="J452" s="193">
        <f>'From State&amp;Country +Charts'!AT465</f>
        <v>716</v>
      </c>
      <c r="K452" s="193"/>
      <c r="L452" s="193">
        <f t="shared" ref="L452:L465" si="511">SUM(J441:J452)</f>
        <v>6420</v>
      </c>
      <c r="M452" s="193"/>
      <c r="N452" s="4">
        <f>'From State&amp;Country +Charts'!F465</f>
        <v>484</v>
      </c>
      <c r="O452" s="193"/>
      <c r="P452" s="193">
        <f t="shared" ref="P452:P465" si="512">SUM(N441:N452)</f>
        <v>4394</v>
      </c>
      <c r="Q452" s="193"/>
      <c r="R452" s="4">
        <f>'From State&amp;Country +Charts'!O465</f>
        <v>469</v>
      </c>
      <c r="S452" s="193"/>
      <c r="T452" s="193">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3">
        <f>'From State&amp;Country +Charts'!BR465</f>
        <v>13418</v>
      </c>
      <c r="AD452" s="193">
        <f t="shared" ref="AD452" si="519">SUM(AC441:AC452)</f>
        <v>111658</v>
      </c>
      <c r="AE452" s="68">
        <f t="shared" ref="AE452:AE465" si="520">(AC452/AC440)-1</f>
        <v>0.19292318634423888</v>
      </c>
      <c r="AF452" s="52"/>
      <c r="AG452" s="193">
        <f t="shared" ref="AG452:AG465" si="521">AC452</f>
        <v>13418</v>
      </c>
      <c r="AH452" s="193">
        <v>10505</v>
      </c>
      <c r="AI452" s="193">
        <f t="shared" ref="AI452:AI465" si="522">AG452-AH452</f>
        <v>2913</v>
      </c>
      <c r="AJ452" s="193">
        <f t="shared" ref="AJ452" si="523">SUM(AI441:AI452)</f>
        <v>26110</v>
      </c>
      <c r="AK452" s="193">
        <f t="shared" ref="AK452:AK465" si="524">AJ452/12</f>
        <v>2175.8333333333335</v>
      </c>
      <c r="AL452" s="193">
        <f t="shared" ref="AL452" si="525">SUM(AH441:AH452)</f>
        <v>85548</v>
      </c>
      <c r="AM452" s="69">
        <v>0.1277388582501118</v>
      </c>
    </row>
    <row r="453" spans="1:39" x14ac:dyDescent="0.3">
      <c r="A453" s="32">
        <v>44197</v>
      </c>
      <c r="B453" s="193">
        <f>'From State&amp;Country +Charts'!H466</f>
        <v>2691</v>
      </c>
      <c r="C453" s="193"/>
      <c r="D453" s="193">
        <f t="shared" si="509"/>
        <v>25111</v>
      </c>
      <c r="E453" s="193"/>
      <c r="F453" s="193">
        <f>'From State&amp;Country +Charts'!AN466</f>
        <v>1473</v>
      </c>
      <c r="G453" s="193"/>
      <c r="H453" s="193">
        <f t="shared" si="510"/>
        <v>13080</v>
      </c>
      <c r="I453" s="193"/>
      <c r="J453" s="193">
        <f>'From State&amp;Country +Charts'!AT466</f>
        <v>587</v>
      </c>
      <c r="K453" s="193"/>
      <c r="L453" s="193">
        <f t="shared" si="511"/>
        <v>6236</v>
      </c>
      <c r="M453" s="193"/>
      <c r="N453" s="4">
        <f>'From State&amp;Country +Charts'!F466</f>
        <v>458</v>
      </c>
      <c r="O453" s="193"/>
      <c r="P453" s="193">
        <f t="shared" si="512"/>
        <v>4304</v>
      </c>
      <c r="Q453" s="193"/>
      <c r="R453" s="4">
        <f>'From State&amp;Country +Charts'!O466</f>
        <v>419</v>
      </c>
      <c r="S453" s="193"/>
      <c r="T453" s="193">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3">
        <f>'From State&amp;Country +Charts'!BR466</f>
        <v>11415</v>
      </c>
      <c r="AD453" s="193">
        <f t="shared" ref="AD453:AD465" si="526">SUM(AC442:AC453)</f>
        <v>110070</v>
      </c>
      <c r="AE453" s="68">
        <f t="shared" si="520"/>
        <v>-0.1221256633084673</v>
      </c>
      <c r="AF453" s="52"/>
      <c r="AG453" s="193">
        <f t="shared" si="521"/>
        <v>11415</v>
      </c>
      <c r="AH453" s="193">
        <v>8872</v>
      </c>
      <c r="AI453" s="193">
        <f t="shared" si="522"/>
        <v>2543</v>
      </c>
      <c r="AJ453" s="193">
        <f t="shared" ref="AJ453:AJ465" si="527">SUM(AI442:AI453)</f>
        <v>22136</v>
      </c>
      <c r="AK453" s="193">
        <f t="shared" si="524"/>
        <v>1844.6666666666667</v>
      </c>
      <c r="AL453" s="193">
        <f t="shared" ref="AL453:AL465" si="528">SUM(AH442:AH453)</f>
        <v>87934</v>
      </c>
      <c r="AM453" s="69">
        <v>0.11493648707840561</v>
      </c>
    </row>
    <row r="454" spans="1:39" x14ac:dyDescent="0.3">
      <c r="A454" s="32">
        <v>44228</v>
      </c>
      <c r="B454" s="193">
        <f>'From State&amp;Country +Charts'!H467</f>
        <v>2699</v>
      </c>
      <c r="C454" s="193"/>
      <c r="D454" s="193">
        <f t="shared" si="509"/>
        <v>25114</v>
      </c>
      <c r="E454" s="193"/>
      <c r="F454" s="193">
        <f>'From State&amp;Country +Charts'!AN467</f>
        <v>1396</v>
      </c>
      <c r="G454" s="193"/>
      <c r="H454" s="193">
        <f t="shared" si="510"/>
        <v>13015</v>
      </c>
      <c r="I454" s="193"/>
      <c r="J454" s="193">
        <f>'From State&amp;Country +Charts'!AT467</f>
        <v>667</v>
      </c>
      <c r="K454" s="193"/>
      <c r="L454" s="193">
        <f t="shared" si="511"/>
        <v>6094</v>
      </c>
      <c r="M454" s="193"/>
      <c r="N454" s="4">
        <f>'From State&amp;Country +Charts'!F467</f>
        <v>457</v>
      </c>
      <c r="O454" s="193"/>
      <c r="P454" s="193">
        <f t="shared" si="512"/>
        <v>4260</v>
      </c>
      <c r="Q454" s="193"/>
      <c r="R454" s="4">
        <f>'From State&amp;Country +Charts'!O467</f>
        <v>449</v>
      </c>
      <c r="S454" s="193"/>
      <c r="T454" s="193">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3">
        <f>'From State&amp;Country +Charts'!BR467</f>
        <v>11346</v>
      </c>
      <c r="AD454" s="193">
        <f t="shared" si="526"/>
        <v>108491</v>
      </c>
      <c r="AE454" s="68">
        <f t="shared" si="520"/>
        <v>-0.12216634429400386</v>
      </c>
      <c r="AF454" s="52"/>
      <c r="AG454" s="193">
        <f t="shared" si="521"/>
        <v>11346</v>
      </c>
      <c r="AH454" s="193">
        <v>6764</v>
      </c>
      <c r="AI454" s="193">
        <f t="shared" si="522"/>
        <v>4582</v>
      </c>
      <c r="AJ454" s="193">
        <f t="shared" si="527"/>
        <v>19536</v>
      </c>
      <c r="AK454" s="193">
        <f t="shared" si="524"/>
        <v>1628</v>
      </c>
      <c r="AL454" s="193">
        <f t="shared" si="528"/>
        <v>88955</v>
      </c>
      <c r="AM454" s="69">
        <v>0.10743874493213468</v>
      </c>
    </row>
    <row r="455" spans="1:39" x14ac:dyDescent="0.3">
      <c r="A455" s="32">
        <v>44256</v>
      </c>
      <c r="B455" s="193">
        <f>'From State&amp;Country +Charts'!H468</f>
        <v>3133</v>
      </c>
      <c r="C455" s="193"/>
      <c r="D455" s="193">
        <f t="shared" si="509"/>
        <v>26701</v>
      </c>
      <c r="E455" s="193"/>
      <c r="F455" s="193">
        <f>'From State&amp;Country +Charts'!AN468</f>
        <v>1975</v>
      </c>
      <c r="G455" s="193"/>
      <c r="H455" s="193">
        <f t="shared" si="510"/>
        <v>14096</v>
      </c>
      <c r="I455" s="193"/>
      <c r="J455" s="193">
        <f>'From State&amp;Country +Charts'!AT468</f>
        <v>734</v>
      </c>
      <c r="K455" s="193"/>
      <c r="L455" s="193">
        <f t="shared" si="511"/>
        <v>6455</v>
      </c>
      <c r="M455" s="193"/>
      <c r="N455" s="4">
        <f>'From State&amp;Country +Charts'!F468</f>
        <v>617</v>
      </c>
      <c r="O455" s="193"/>
      <c r="P455" s="193">
        <f t="shared" si="512"/>
        <v>4567</v>
      </c>
      <c r="Q455" s="193"/>
      <c r="R455" s="4">
        <f>'From State&amp;Country +Charts'!O468</f>
        <v>523</v>
      </c>
      <c r="S455" s="193"/>
      <c r="T455" s="193">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3">
        <f>'From State&amp;Country +Charts'!BR468</f>
        <v>14049</v>
      </c>
      <c r="AD455" s="193">
        <f t="shared" si="526"/>
        <v>115176</v>
      </c>
      <c r="AE455" s="68">
        <f t="shared" si="520"/>
        <v>0.90779467680608361</v>
      </c>
      <c r="AF455" s="52"/>
      <c r="AG455" s="193">
        <f t="shared" si="521"/>
        <v>14049</v>
      </c>
      <c r="AH455" s="193">
        <v>12849</v>
      </c>
      <c r="AI455" s="193">
        <f t="shared" si="522"/>
        <v>1200</v>
      </c>
      <c r="AJ455" s="193">
        <f t="shared" si="527"/>
        <v>16961</v>
      </c>
      <c r="AK455" s="193">
        <f t="shared" si="524"/>
        <v>1413.4166666666667</v>
      </c>
      <c r="AL455" s="193">
        <f t="shared" si="528"/>
        <v>98215</v>
      </c>
      <c r="AM455" s="69">
        <v>0.13175314969036941</v>
      </c>
    </row>
    <row r="456" spans="1:39" x14ac:dyDescent="0.3">
      <c r="A456" s="32">
        <v>44287</v>
      </c>
      <c r="B456" s="193">
        <f>'From State&amp;Country +Charts'!H469</f>
        <v>3297</v>
      </c>
      <c r="C456" s="193"/>
      <c r="D456" s="193">
        <f t="shared" si="509"/>
        <v>29998</v>
      </c>
      <c r="E456" s="193"/>
      <c r="F456" s="193">
        <f>'From State&amp;Country +Charts'!AN469</f>
        <v>1882</v>
      </c>
      <c r="G456" s="193"/>
      <c r="H456" s="193">
        <f t="shared" si="510"/>
        <v>15978</v>
      </c>
      <c r="I456" s="193"/>
      <c r="J456" s="193">
        <f>'From State&amp;Country +Charts'!AT469</f>
        <v>767</v>
      </c>
      <c r="K456" s="193"/>
      <c r="L456" s="193">
        <f t="shared" si="511"/>
        <v>7222</v>
      </c>
      <c r="M456" s="193"/>
      <c r="N456" s="4">
        <f>'From State&amp;Country +Charts'!F469</f>
        <v>597</v>
      </c>
      <c r="O456" s="193"/>
      <c r="P456" s="193">
        <f t="shared" si="512"/>
        <v>5164</v>
      </c>
      <c r="Q456" s="193"/>
      <c r="R456" s="4">
        <f>'From State&amp;Country +Charts'!O469</f>
        <v>512</v>
      </c>
      <c r="S456" s="193"/>
      <c r="T456" s="193">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3">
        <f>'From State&amp;Country +Charts'!BR469</f>
        <v>14550</v>
      </c>
      <c r="AD456" s="193">
        <f t="shared" si="526"/>
        <v>129726</v>
      </c>
      <c r="AE456" s="68" t="e">
        <f t="shared" si="520"/>
        <v>#DIV/0!</v>
      </c>
      <c r="AF456" s="52"/>
      <c r="AG456" s="193">
        <f t="shared" si="521"/>
        <v>14550</v>
      </c>
      <c r="AH456" s="193">
        <v>11479</v>
      </c>
      <c r="AI456" s="193">
        <f t="shared" si="522"/>
        <v>3071</v>
      </c>
      <c r="AJ456" s="193">
        <f t="shared" si="527"/>
        <v>21868</v>
      </c>
      <c r="AK456" s="193">
        <f t="shared" si="524"/>
        <v>1822.3333333333333</v>
      </c>
      <c r="AL456" s="193">
        <f t="shared" si="528"/>
        <v>107858</v>
      </c>
      <c r="AM456" s="69">
        <v>0.1097594501718213</v>
      </c>
    </row>
    <row r="457" spans="1:39" x14ac:dyDescent="0.3">
      <c r="A457" s="32">
        <v>44317</v>
      </c>
      <c r="B457" s="193">
        <f>'From State&amp;Country +Charts'!H470</f>
        <v>3025</v>
      </c>
      <c r="C457" s="193"/>
      <c r="D457" s="193">
        <f t="shared" si="509"/>
        <v>33020</v>
      </c>
      <c r="E457" s="193"/>
      <c r="F457" s="193">
        <f>'From State&amp;Country +Charts'!AN470</f>
        <v>1665</v>
      </c>
      <c r="G457" s="193"/>
      <c r="H457" s="193">
        <f t="shared" si="510"/>
        <v>17641</v>
      </c>
      <c r="I457" s="193"/>
      <c r="J457" s="193">
        <f>'From State&amp;Country +Charts'!AT470</f>
        <v>749</v>
      </c>
      <c r="K457" s="193"/>
      <c r="L457" s="193">
        <f t="shared" si="511"/>
        <v>7969</v>
      </c>
      <c r="M457" s="193"/>
      <c r="N457" s="4">
        <f>'From State&amp;Country +Charts'!F470</f>
        <v>585</v>
      </c>
      <c r="O457" s="193"/>
      <c r="P457" s="193">
        <f t="shared" si="512"/>
        <v>5748</v>
      </c>
      <c r="Q457" s="193"/>
      <c r="R457" s="4">
        <f>'From State&amp;Country +Charts'!O470</f>
        <v>451</v>
      </c>
      <c r="S457" s="193"/>
      <c r="T457" s="193">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3">
        <f>'From State&amp;Country +Charts'!BR470</f>
        <v>13349</v>
      </c>
      <c r="AD457" s="193">
        <f t="shared" si="526"/>
        <v>143052</v>
      </c>
      <c r="AE457" s="68">
        <f t="shared" si="520"/>
        <v>579.39130434782612</v>
      </c>
      <c r="AF457" s="52"/>
      <c r="AG457" s="193">
        <f t="shared" si="521"/>
        <v>13349</v>
      </c>
      <c r="AH457" s="193">
        <v>14307</v>
      </c>
      <c r="AI457" s="193">
        <f t="shared" si="522"/>
        <v>-958</v>
      </c>
      <c r="AJ457" s="193">
        <f t="shared" si="527"/>
        <v>24589</v>
      </c>
      <c r="AK457" s="193">
        <f t="shared" si="524"/>
        <v>2049.0833333333335</v>
      </c>
      <c r="AL457" s="193">
        <f t="shared" si="528"/>
        <v>118463</v>
      </c>
      <c r="AM457" s="69">
        <v>0.11206831972432392</v>
      </c>
    </row>
    <row r="458" spans="1:39" x14ac:dyDescent="0.3">
      <c r="A458" s="32">
        <v>44348</v>
      </c>
      <c r="B458" s="193">
        <f>'From State&amp;Country +Charts'!H471</f>
        <v>3638</v>
      </c>
      <c r="C458" s="193"/>
      <c r="D458" s="193">
        <f t="shared" si="509"/>
        <v>36320</v>
      </c>
      <c r="E458" s="193"/>
      <c r="F458" s="193">
        <f>'From State&amp;Country +Charts'!AN471</f>
        <v>1813</v>
      </c>
      <c r="G458" s="193"/>
      <c r="H458" s="193">
        <f t="shared" si="510"/>
        <v>19369</v>
      </c>
      <c r="I458" s="193"/>
      <c r="J458" s="193">
        <f>'From State&amp;Country +Charts'!AT471</f>
        <v>949</v>
      </c>
      <c r="K458" s="193"/>
      <c r="L458" s="193">
        <f t="shared" si="511"/>
        <v>8840</v>
      </c>
      <c r="M458" s="193"/>
      <c r="N458" s="4">
        <f>'From State&amp;Country +Charts'!F471</f>
        <v>764</v>
      </c>
      <c r="O458" s="193"/>
      <c r="P458" s="193">
        <f t="shared" si="512"/>
        <v>6450</v>
      </c>
      <c r="Q458" s="193"/>
      <c r="R458" s="4">
        <f>'From State&amp;Country +Charts'!O471</f>
        <v>521</v>
      </c>
      <c r="S458" s="193"/>
      <c r="T458" s="193">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3">
        <f>'From State&amp;Country +Charts'!BR471</f>
        <v>15537</v>
      </c>
      <c r="AD458" s="193">
        <f t="shared" si="526"/>
        <v>157253</v>
      </c>
      <c r="AE458" s="68">
        <f t="shared" si="520"/>
        <v>10.629491017964073</v>
      </c>
      <c r="AF458" s="52"/>
      <c r="AG458" s="193">
        <f t="shared" si="521"/>
        <v>15537</v>
      </c>
      <c r="AH458" s="193">
        <v>12839</v>
      </c>
      <c r="AI458" s="193">
        <f t="shared" si="522"/>
        <v>2698</v>
      </c>
      <c r="AJ458" s="193">
        <f t="shared" si="527"/>
        <v>30346</v>
      </c>
      <c r="AK458" s="193">
        <f t="shared" si="524"/>
        <v>2528.8333333333335</v>
      </c>
      <c r="AL458" s="193">
        <f t="shared" si="528"/>
        <v>126907</v>
      </c>
      <c r="AM458" s="69">
        <v>0.10948059470940336</v>
      </c>
    </row>
    <row r="459" spans="1:39" x14ac:dyDescent="0.3">
      <c r="A459" s="32">
        <v>44378</v>
      </c>
      <c r="B459" s="193">
        <f>'From State&amp;Country +Charts'!H472</f>
        <v>3808</v>
      </c>
      <c r="C459" s="193"/>
      <c r="D459" s="193">
        <f t="shared" si="509"/>
        <v>37989</v>
      </c>
      <c r="E459" s="193"/>
      <c r="F459" s="193">
        <f>'From State&amp;Country +Charts'!AN472</f>
        <v>1870</v>
      </c>
      <c r="G459" s="193"/>
      <c r="H459" s="193">
        <f t="shared" si="510"/>
        <v>20320</v>
      </c>
      <c r="I459" s="193"/>
      <c r="J459" s="193">
        <f>'From State&amp;Country +Charts'!AT472</f>
        <v>1025</v>
      </c>
      <c r="K459" s="193"/>
      <c r="L459" s="193">
        <f t="shared" si="511"/>
        <v>9306</v>
      </c>
      <c r="M459" s="193"/>
      <c r="N459" s="4">
        <f>'From State&amp;Country +Charts'!F472</f>
        <v>755</v>
      </c>
      <c r="O459" s="193"/>
      <c r="P459" s="193">
        <f t="shared" si="512"/>
        <v>6877</v>
      </c>
      <c r="Q459" s="193"/>
      <c r="R459" s="4">
        <f>'From State&amp;Country +Charts'!O472</f>
        <v>649</v>
      </c>
      <c r="S459" s="193"/>
      <c r="T459" s="193">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3">
        <f>'From State&amp;Country +Charts'!BR472</f>
        <v>17366</v>
      </c>
      <c r="AD459" s="193">
        <f t="shared" si="526"/>
        <v>165832</v>
      </c>
      <c r="AE459" s="68">
        <f t="shared" si="520"/>
        <v>0.97632866734949353</v>
      </c>
      <c r="AF459" s="52"/>
      <c r="AG459" s="193">
        <f t="shared" si="521"/>
        <v>17366</v>
      </c>
      <c r="AH459" s="193">
        <v>13031</v>
      </c>
      <c r="AI459" s="193">
        <f t="shared" si="522"/>
        <v>4335</v>
      </c>
      <c r="AJ459" s="193">
        <f t="shared" si="527"/>
        <v>34141</v>
      </c>
      <c r="AK459" s="193">
        <f t="shared" si="524"/>
        <v>2845.0833333333335</v>
      </c>
      <c r="AL459" s="193">
        <f t="shared" si="528"/>
        <v>131691</v>
      </c>
      <c r="AM459" s="69">
        <v>9.6740757802602786E-2</v>
      </c>
    </row>
    <row r="460" spans="1:39" x14ac:dyDescent="0.3">
      <c r="A460" s="32">
        <v>44409</v>
      </c>
      <c r="B460" s="193">
        <f>'From State&amp;Country +Charts'!H473</f>
        <v>4105</v>
      </c>
      <c r="C460" s="193"/>
      <c r="D460" s="193">
        <f t="shared" si="509"/>
        <v>39007</v>
      </c>
      <c r="E460" s="193"/>
      <c r="F460" s="193">
        <f>'From State&amp;Country +Charts'!AN473</f>
        <v>1854</v>
      </c>
      <c r="G460" s="193"/>
      <c r="H460" s="193">
        <f t="shared" si="510"/>
        <v>20657</v>
      </c>
      <c r="I460" s="193"/>
      <c r="J460" s="193">
        <f>'From State&amp;Country +Charts'!AT473</f>
        <v>1063</v>
      </c>
      <c r="K460" s="193"/>
      <c r="L460" s="193">
        <f t="shared" si="511"/>
        <v>9615</v>
      </c>
      <c r="M460" s="193"/>
      <c r="N460" s="4">
        <f>'From State&amp;Country +Charts'!F473</f>
        <v>716</v>
      </c>
      <c r="O460" s="193"/>
      <c r="P460" s="193">
        <f t="shared" si="512"/>
        <v>7094</v>
      </c>
      <c r="Q460" s="193"/>
      <c r="R460" s="4">
        <f>'From State&amp;Country +Charts'!O473</f>
        <v>556</v>
      </c>
      <c r="S460" s="193"/>
      <c r="T460" s="193">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3">
        <f>'From State&amp;Country +Charts'!BR473</f>
        <v>18113</v>
      </c>
      <c r="AD460" s="193">
        <f t="shared" si="526"/>
        <v>170937</v>
      </c>
      <c r="AE460" s="68">
        <f t="shared" si="520"/>
        <v>0.39245079950799511</v>
      </c>
      <c r="AF460" s="52"/>
      <c r="AG460" s="193">
        <f t="shared" si="521"/>
        <v>18113</v>
      </c>
      <c r="AH460" s="193">
        <v>11683</v>
      </c>
      <c r="AI460" s="193">
        <f t="shared" si="522"/>
        <v>6430</v>
      </c>
      <c r="AJ460" s="193">
        <f t="shared" si="527"/>
        <v>43272</v>
      </c>
      <c r="AK460" s="193">
        <f t="shared" si="524"/>
        <v>3606</v>
      </c>
      <c r="AL460" s="193">
        <f t="shared" si="528"/>
        <v>127665</v>
      </c>
      <c r="AM460" s="69">
        <v>8.5132225473416881E-2</v>
      </c>
    </row>
    <row r="461" spans="1:39" x14ac:dyDescent="0.3">
      <c r="A461" s="32">
        <v>44440</v>
      </c>
      <c r="B461" s="193">
        <f>'From State&amp;Country +Charts'!H474</f>
        <v>4044</v>
      </c>
      <c r="C461" s="193"/>
      <c r="D461" s="193">
        <f t="shared" si="509"/>
        <v>40023</v>
      </c>
      <c r="E461" s="193"/>
      <c r="F461" s="193">
        <f>'From State&amp;Country +Charts'!AN474</f>
        <v>1866</v>
      </c>
      <c r="G461" s="193"/>
      <c r="H461" s="193">
        <f t="shared" si="510"/>
        <v>20974</v>
      </c>
      <c r="I461" s="193"/>
      <c r="J461" s="193">
        <f>'From State&amp;Country +Charts'!AT474</f>
        <v>1096</v>
      </c>
      <c r="K461" s="193"/>
      <c r="L461" s="193">
        <f t="shared" si="511"/>
        <v>9914</v>
      </c>
      <c r="M461" s="193"/>
      <c r="N461" s="4">
        <f>'From State&amp;Country +Charts'!F474</f>
        <v>703</v>
      </c>
      <c r="O461" s="193"/>
      <c r="P461" s="193">
        <f t="shared" si="512"/>
        <v>7277</v>
      </c>
      <c r="Q461" s="193"/>
      <c r="R461" s="4">
        <f>'From State&amp;Country +Charts'!O474</f>
        <v>570</v>
      </c>
      <c r="S461" s="193"/>
      <c r="T461" s="193">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3">
        <f>'From State&amp;Country +Charts'!BR474</f>
        <v>17990</v>
      </c>
      <c r="AD461" s="193">
        <f t="shared" si="526"/>
        <v>175042</v>
      </c>
      <c r="AE461" s="68">
        <f t="shared" si="520"/>
        <v>0.29564277997839405</v>
      </c>
      <c r="AF461" s="52"/>
      <c r="AG461" s="193">
        <f t="shared" si="521"/>
        <v>17990</v>
      </c>
      <c r="AH461" s="193">
        <v>11023</v>
      </c>
      <c r="AI461" s="193">
        <f t="shared" si="522"/>
        <v>6967</v>
      </c>
      <c r="AJ461" s="193">
        <f t="shared" si="527"/>
        <v>44977</v>
      </c>
      <c r="AK461" s="193">
        <f t="shared" si="524"/>
        <v>3748.0833333333335</v>
      </c>
      <c r="AL461" s="193">
        <f t="shared" si="528"/>
        <v>130065</v>
      </c>
      <c r="AM461" s="69">
        <v>9.1884380211228467E-2</v>
      </c>
    </row>
    <row r="462" spans="1:39" x14ac:dyDescent="0.3">
      <c r="A462" s="32">
        <v>44470</v>
      </c>
      <c r="B462" s="193">
        <f>'From State&amp;Country +Charts'!H475</f>
        <v>3920</v>
      </c>
      <c r="C462" s="193"/>
      <c r="D462" s="193">
        <f t="shared" si="509"/>
        <v>40348</v>
      </c>
      <c r="E462" s="193"/>
      <c r="F462" s="193">
        <f>'From State&amp;Country +Charts'!AN475</f>
        <v>1877</v>
      </c>
      <c r="G462" s="193"/>
      <c r="H462" s="193">
        <f t="shared" si="510"/>
        <v>20966</v>
      </c>
      <c r="I462" s="193"/>
      <c r="J462" s="193">
        <f>'From State&amp;Country +Charts'!AT475</f>
        <v>1029</v>
      </c>
      <c r="K462" s="193"/>
      <c r="L462" s="193">
        <f t="shared" si="511"/>
        <v>10003</v>
      </c>
      <c r="M462" s="193"/>
      <c r="N462" s="4">
        <f>'From State&amp;Country +Charts'!F475</f>
        <v>722</v>
      </c>
      <c r="O462" s="193"/>
      <c r="P462" s="193">
        <f t="shared" si="512"/>
        <v>7327</v>
      </c>
      <c r="Q462" s="193"/>
      <c r="R462" s="4">
        <f>'From State&amp;Country +Charts'!O475</f>
        <v>581</v>
      </c>
      <c r="S462" s="193"/>
      <c r="T462" s="193">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3">
        <f>'From State&amp;Country +Charts'!BR475</f>
        <v>17714</v>
      </c>
      <c r="AD462" s="193">
        <f t="shared" si="526"/>
        <v>176696</v>
      </c>
      <c r="AE462" s="68">
        <f t="shared" si="520"/>
        <v>0.10298879202988798</v>
      </c>
      <c r="AF462" s="52"/>
      <c r="AG462" s="193">
        <f t="shared" si="521"/>
        <v>17714</v>
      </c>
      <c r="AH462" s="193">
        <v>14436</v>
      </c>
      <c r="AI462" s="193">
        <f t="shared" si="522"/>
        <v>3278</v>
      </c>
      <c r="AJ462" s="193">
        <f t="shared" si="527"/>
        <v>42115</v>
      </c>
      <c r="AK462" s="193">
        <f t="shared" si="524"/>
        <v>3509.5833333333335</v>
      </c>
      <c r="AL462" s="193">
        <f t="shared" si="528"/>
        <v>134581</v>
      </c>
      <c r="AM462" s="69">
        <v>9.523540702269391E-2</v>
      </c>
    </row>
    <row r="463" spans="1:39" x14ac:dyDescent="0.3">
      <c r="A463" s="32">
        <v>44501</v>
      </c>
      <c r="B463" s="193">
        <f>'From State&amp;Country +Charts'!H476</f>
        <v>3017</v>
      </c>
      <c r="C463" s="193"/>
      <c r="D463" s="193">
        <f t="shared" si="509"/>
        <v>40599</v>
      </c>
      <c r="E463" s="193"/>
      <c r="F463" s="193">
        <f>'From State&amp;Country +Charts'!AN476</f>
        <v>1621</v>
      </c>
      <c r="G463" s="193"/>
      <c r="H463" s="193">
        <f t="shared" si="510"/>
        <v>21096</v>
      </c>
      <c r="I463" s="193"/>
      <c r="J463" s="193">
        <f>'From State&amp;Country +Charts'!AT476</f>
        <v>821</v>
      </c>
      <c r="K463" s="193"/>
      <c r="L463" s="193">
        <f t="shared" si="511"/>
        <v>10203</v>
      </c>
      <c r="M463" s="193"/>
      <c r="N463" s="4">
        <f>'From State&amp;Country +Charts'!F476</f>
        <v>579</v>
      </c>
      <c r="O463" s="193"/>
      <c r="P463" s="193">
        <f t="shared" si="512"/>
        <v>7437</v>
      </c>
      <c r="Q463" s="193"/>
      <c r="R463" s="4">
        <f>'From State&amp;Country +Charts'!O476</f>
        <v>436</v>
      </c>
      <c r="S463" s="193"/>
      <c r="T463" s="193">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3">
        <f>'From State&amp;Country +Charts'!BR476</f>
        <v>13830</v>
      </c>
      <c r="AD463" s="193">
        <f t="shared" si="526"/>
        <v>178677</v>
      </c>
      <c r="AE463" s="68">
        <f t="shared" si="520"/>
        <v>0.16718710439699547</v>
      </c>
      <c r="AF463" s="52"/>
      <c r="AG463" s="193">
        <f t="shared" si="521"/>
        <v>13830</v>
      </c>
      <c r="AH463" s="193">
        <v>9525</v>
      </c>
      <c r="AI463" s="193">
        <f t="shared" si="522"/>
        <v>4305</v>
      </c>
      <c r="AJ463" s="193">
        <f t="shared" si="527"/>
        <v>41364</v>
      </c>
      <c r="AK463" s="193">
        <f t="shared" si="524"/>
        <v>3447</v>
      </c>
      <c r="AL463" s="193">
        <f t="shared" si="528"/>
        <v>137313</v>
      </c>
      <c r="AM463" s="69">
        <v>9.8409255242227045E-2</v>
      </c>
    </row>
    <row r="464" spans="1:39" x14ac:dyDescent="0.3">
      <c r="A464" s="32">
        <v>44531</v>
      </c>
      <c r="B464" s="193">
        <f>'From State&amp;Country +Charts'!H477</f>
        <v>3171</v>
      </c>
      <c r="C464" s="193"/>
      <c r="D464" s="193">
        <f t="shared" si="509"/>
        <v>40548</v>
      </c>
      <c r="E464" s="193"/>
      <c r="F464" s="193">
        <f>'From State&amp;Country +Charts'!AN477</f>
        <v>1740</v>
      </c>
      <c r="G464" s="193"/>
      <c r="H464" s="193">
        <f t="shared" si="510"/>
        <v>21032</v>
      </c>
      <c r="I464" s="193"/>
      <c r="J464" s="193">
        <f>'From State&amp;Country +Charts'!AT477</f>
        <v>841</v>
      </c>
      <c r="K464" s="193"/>
      <c r="L464" s="193">
        <f t="shared" si="511"/>
        <v>10328</v>
      </c>
      <c r="M464" s="193"/>
      <c r="N464" s="4">
        <f>'From State&amp;Country +Charts'!F477</f>
        <v>579</v>
      </c>
      <c r="O464" s="193"/>
      <c r="P464" s="193">
        <f t="shared" si="512"/>
        <v>7532</v>
      </c>
      <c r="Q464" s="193"/>
      <c r="R464" s="4">
        <f>'From State&amp;Country +Charts'!O477</f>
        <v>516</v>
      </c>
      <c r="S464" s="193"/>
      <c r="T464" s="193">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3">
        <f>'From State&amp;Country +Charts'!BR477</f>
        <v>14242</v>
      </c>
      <c r="AD464" s="193">
        <f t="shared" si="526"/>
        <v>179501</v>
      </c>
      <c r="AE464" s="68">
        <f t="shared" si="520"/>
        <v>6.1410046206588076E-2</v>
      </c>
      <c r="AF464" s="52"/>
      <c r="AG464" s="193">
        <f t="shared" si="521"/>
        <v>14242</v>
      </c>
      <c r="AH464" s="193">
        <v>9202</v>
      </c>
      <c r="AI464" s="193">
        <f t="shared" si="522"/>
        <v>5040</v>
      </c>
      <c r="AJ464" s="193">
        <f t="shared" si="527"/>
        <v>43491</v>
      </c>
      <c r="AK464" s="193">
        <f t="shared" si="524"/>
        <v>3624.25</v>
      </c>
      <c r="AL464" s="193">
        <f t="shared" si="528"/>
        <v>136010</v>
      </c>
      <c r="AM464" s="69">
        <v>0.10960539250105322</v>
      </c>
    </row>
    <row r="465" spans="1:39" x14ac:dyDescent="0.3">
      <c r="A465" s="32">
        <v>44562</v>
      </c>
      <c r="B465" s="193">
        <f>'From State&amp;Country +Charts'!H478</f>
        <v>3110</v>
      </c>
      <c r="C465" s="193"/>
      <c r="D465" s="193">
        <f t="shared" si="509"/>
        <v>40967</v>
      </c>
      <c r="E465" s="193"/>
      <c r="F465" s="193">
        <f>'From State&amp;Country +Charts'!AN478</f>
        <v>1547</v>
      </c>
      <c r="G465" s="193"/>
      <c r="H465" s="193">
        <f t="shared" si="510"/>
        <v>21106</v>
      </c>
      <c r="I465" s="193"/>
      <c r="J465" s="193">
        <f>'From State&amp;Country +Charts'!AT478</f>
        <v>794</v>
      </c>
      <c r="K465" s="193"/>
      <c r="L465" s="193">
        <f t="shared" si="511"/>
        <v>10535</v>
      </c>
      <c r="M465" s="193"/>
      <c r="N465" s="4">
        <f>'From State&amp;Country +Charts'!F478</f>
        <v>544</v>
      </c>
      <c r="O465" s="193"/>
      <c r="P465" s="193">
        <f t="shared" si="512"/>
        <v>7618</v>
      </c>
      <c r="Q465" s="193"/>
      <c r="R465" s="4">
        <f>'From State&amp;Country +Charts'!O478</f>
        <v>473</v>
      </c>
      <c r="S465" s="193"/>
      <c r="T465" s="193">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3">
        <f>'From State&amp;Country +Charts'!BR478</f>
        <v>13739</v>
      </c>
      <c r="AD465" s="193">
        <f t="shared" si="526"/>
        <v>181825</v>
      </c>
      <c r="AE465" s="68">
        <f t="shared" si="520"/>
        <v>0.20359176522120026</v>
      </c>
      <c r="AF465" s="52"/>
      <c r="AG465" s="193">
        <f t="shared" si="521"/>
        <v>13739</v>
      </c>
      <c r="AH465" s="193">
        <v>9185</v>
      </c>
      <c r="AI465" s="193">
        <f t="shared" si="522"/>
        <v>4554</v>
      </c>
      <c r="AJ465" s="193">
        <f t="shared" si="527"/>
        <v>45502</v>
      </c>
      <c r="AK465" s="193">
        <f t="shared" si="524"/>
        <v>3791.8333333333335</v>
      </c>
      <c r="AL465" s="193">
        <f t="shared" si="528"/>
        <v>136323</v>
      </c>
      <c r="AM465" s="69">
        <v>0.10022563505349734</v>
      </c>
    </row>
    <row r="466" spans="1:39" x14ac:dyDescent="0.3">
      <c r="A466" s="32">
        <v>44593</v>
      </c>
      <c r="B466" s="193">
        <f>'From State&amp;Country +Charts'!H479</f>
        <v>2751</v>
      </c>
      <c r="C466" s="193"/>
      <c r="D466" s="193">
        <f t="shared" ref="D466:D471" si="529">SUM(B455:B466)</f>
        <v>41019</v>
      </c>
      <c r="E466" s="193"/>
      <c r="F466" s="193">
        <f>'From State&amp;Country +Charts'!AN479</f>
        <v>1415</v>
      </c>
      <c r="G466" s="193"/>
      <c r="H466" s="193">
        <f t="shared" ref="H466:H471" si="530">SUM(F455:F466)</f>
        <v>21125</v>
      </c>
      <c r="I466" s="193"/>
      <c r="J466" s="193">
        <f>'From State&amp;Country +Charts'!AT479</f>
        <v>711</v>
      </c>
      <c r="K466" s="193"/>
      <c r="L466" s="193">
        <f t="shared" ref="L466:L471" si="531">SUM(J455:J466)</f>
        <v>10579</v>
      </c>
      <c r="M466" s="193"/>
      <c r="N466" s="4">
        <f>'From State&amp;Country +Charts'!F479</f>
        <v>512</v>
      </c>
      <c r="O466" s="193"/>
      <c r="P466" s="193">
        <f t="shared" ref="P466:P471" si="532">SUM(N455:N466)</f>
        <v>7673</v>
      </c>
      <c r="Q466" s="193"/>
      <c r="R466" s="4">
        <f>'From State&amp;Country +Charts'!O479</f>
        <v>448</v>
      </c>
      <c r="S466" s="193"/>
      <c r="T466" s="193">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3">
        <f>'From State&amp;Country +Charts'!BR479</f>
        <v>12779</v>
      </c>
      <c r="AD466" s="193">
        <f t="shared" ref="AD466" si="539">SUM(AC455:AC466)</f>
        <v>183258</v>
      </c>
      <c r="AE466" s="68">
        <f t="shared" ref="AE466:AE471" si="540">(AC466/AC454)-1</f>
        <v>0.12630001762735765</v>
      </c>
      <c r="AF466" s="52"/>
      <c r="AG466" s="193">
        <f t="shared" ref="AG466:AG471" si="541">AC466</f>
        <v>12779</v>
      </c>
      <c r="AH466" s="193">
        <v>8756</v>
      </c>
      <c r="AI466" s="193">
        <f t="shared" ref="AI466:AI471" si="542">AG466-AH466</f>
        <v>4023</v>
      </c>
      <c r="AJ466" s="193">
        <f t="shared" ref="AJ466" si="543">SUM(AI455:AI466)</f>
        <v>44943</v>
      </c>
      <c r="AK466" s="193">
        <f t="shared" ref="AK466:AK471" si="544">AJ466/12</f>
        <v>3745.25</v>
      </c>
      <c r="AL466" s="193">
        <f t="shared" ref="AL466" si="545">SUM(AH455:AH466)</f>
        <v>138315</v>
      </c>
      <c r="AM466" s="69">
        <v>8.819156428515533E-2</v>
      </c>
    </row>
    <row r="467" spans="1:39" x14ac:dyDescent="0.3">
      <c r="A467" s="32">
        <v>44621</v>
      </c>
      <c r="B467" s="193">
        <f>'From State&amp;Country +Charts'!H480</f>
        <v>3334</v>
      </c>
      <c r="C467" s="193"/>
      <c r="D467" s="193">
        <f t="shared" si="529"/>
        <v>41220</v>
      </c>
      <c r="E467" s="193"/>
      <c r="F467" s="193">
        <f>'From State&amp;Country +Charts'!AN480</f>
        <v>1799</v>
      </c>
      <c r="G467" s="193"/>
      <c r="H467" s="193">
        <f t="shared" si="530"/>
        <v>20949</v>
      </c>
      <c r="I467" s="193"/>
      <c r="J467" s="193">
        <f>'From State&amp;Country +Charts'!AT480</f>
        <v>906</v>
      </c>
      <c r="K467" s="193"/>
      <c r="L467" s="193">
        <f t="shared" si="531"/>
        <v>10751</v>
      </c>
      <c r="M467" s="193"/>
      <c r="N467" s="4">
        <f>'From State&amp;Country +Charts'!F480</f>
        <v>604</v>
      </c>
      <c r="O467" s="193"/>
      <c r="P467" s="193">
        <f t="shared" si="532"/>
        <v>7660</v>
      </c>
      <c r="Q467" s="193"/>
      <c r="R467" s="4">
        <f>'From State&amp;Country +Charts'!O480</f>
        <v>597</v>
      </c>
      <c r="S467" s="193"/>
      <c r="T467" s="193">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3">
        <f>'From State&amp;Country +Charts'!BR480</f>
        <v>15409</v>
      </c>
      <c r="AD467" s="193">
        <f t="shared" ref="AD467:AD471" si="546">SUM(AC456:AC467)</f>
        <v>184618</v>
      </c>
      <c r="AE467" s="68">
        <f t="shared" si="540"/>
        <v>9.6804042992383765E-2</v>
      </c>
      <c r="AF467" s="52"/>
      <c r="AG467" s="193">
        <f t="shared" si="541"/>
        <v>15409</v>
      </c>
      <c r="AH467" s="193">
        <v>11264</v>
      </c>
      <c r="AI467" s="193">
        <f t="shared" si="542"/>
        <v>4145</v>
      </c>
      <c r="AJ467" s="193">
        <f t="shared" ref="AJ467:AJ471" si="547">SUM(AI456:AI467)</f>
        <v>47888</v>
      </c>
      <c r="AK467" s="193">
        <f t="shared" si="544"/>
        <v>3990.6666666666665</v>
      </c>
      <c r="AL467" s="193">
        <f t="shared" ref="AL467:AL471" si="548">SUM(AH456:AH467)</f>
        <v>136730</v>
      </c>
      <c r="AM467" s="69">
        <v>9.6956324226101634E-2</v>
      </c>
    </row>
    <row r="468" spans="1:39" x14ac:dyDescent="0.3">
      <c r="A468" s="32">
        <v>44652</v>
      </c>
      <c r="B468" s="193">
        <f>'From State&amp;Country +Charts'!H481</f>
        <v>2807</v>
      </c>
      <c r="C468" s="193"/>
      <c r="D468" s="193">
        <f t="shared" si="529"/>
        <v>40730</v>
      </c>
      <c r="E468" s="193"/>
      <c r="F468" s="193">
        <f>'From State&amp;Country +Charts'!AN481</f>
        <v>1535</v>
      </c>
      <c r="G468" s="193"/>
      <c r="H468" s="193">
        <f t="shared" si="530"/>
        <v>20602</v>
      </c>
      <c r="I468" s="193"/>
      <c r="J468" s="193">
        <f>'From State&amp;Country +Charts'!AT481</f>
        <v>788</v>
      </c>
      <c r="K468" s="193"/>
      <c r="L468" s="193">
        <f t="shared" si="531"/>
        <v>10772</v>
      </c>
      <c r="M468" s="193"/>
      <c r="N468" s="4">
        <f>'From State&amp;Country +Charts'!F481</f>
        <v>598</v>
      </c>
      <c r="O468" s="193"/>
      <c r="P468" s="193">
        <f t="shared" si="532"/>
        <v>7661</v>
      </c>
      <c r="Q468" s="193"/>
      <c r="R468" s="4">
        <f>'From State&amp;Country +Charts'!O481</f>
        <v>423</v>
      </c>
      <c r="S468" s="193"/>
      <c r="T468" s="193">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3">
        <f>'From State&amp;Country +Charts'!BR481</f>
        <v>13642</v>
      </c>
      <c r="AD468" s="193">
        <f t="shared" si="546"/>
        <v>183710</v>
      </c>
      <c r="AE468" s="68">
        <f t="shared" si="540"/>
        <v>-6.2405498281786986E-2</v>
      </c>
      <c r="AF468" s="52"/>
      <c r="AG468" s="193">
        <f t="shared" si="541"/>
        <v>13642</v>
      </c>
      <c r="AH468" s="193">
        <v>9716</v>
      </c>
      <c r="AI468" s="193">
        <f t="shared" si="542"/>
        <v>3926</v>
      </c>
      <c r="AJ468" s="193">
        <f t="shared" si="547"/>
        <v>48743</v>
      </c>
      <c r="AK468" s="193">
        <f t="shared" si="544"/>
        <v>4061.9166666666665</v>
      </c>
      <c r="AL468" s="193">
        <f t="shared" si="548"/>
        <v>134967</v>
      </c>
      <c r="AM468" s="69">
        <v>9.8079460489664275E-2</v>
      </c>
    </row>
    <row r="469" spans="1:39" x14ac:dyDescent="0.3">
      <c r="A469" s="32">
        <v>44682</v>
      </c>
      <c r="B469" s="193">
        <f>'From State&amp;Country +Charts'!H482</f>
        <v>2799</v>
      </c>
      <c r="C469" s="193"/>
      <c r="D469" s="193">
        <f t="shared" si="529"/>
        <v>40504</v>
      </c>
      <c r="E469" s="193"/>
      <c r="F469" s="193">
        <f>'From State&amp;Country +Charts'!AN482</f>
        <v>1433</v>
      </c>
      <c r="G469" s="193"/>
      <c r="H469" s="193">
        <f t="shared" si="530"/>
        <v>20370</v>
      </c>
      <c r="I469" s="193"/>
      <c r="J469" s="193">
        <f>'From State&amp;Country +Charts'!AT482</f>
        <v>769</v>
      </c>
      <c r="K469" s="193"/>
      <c r="L469" s="193">
        <f t="shared" si="531"/>
        <v>10792</v>
      </c>
      <c r="M469" s="193"/>
      <c r="N469" s="4">
        <f>'From State&amp;Country +Charts'!F482</f>
        <v>560</v>
      </c>
      <c r="O469" s="193"/>
      <c r="P469" s="193">
        <f t="shared" si="532"/>
        <v>7636</v>
      </c>
      <c r="Q469" s="193"/>
      <c r="R469" s="4">
        <f>'From State&amp;Country +Charts'!O482</f>
        <v>440</v>
      </c>
      <c r="S469" s="193"/>
      <c r="T469" s="193">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3">
        <f>'From State&amp;Country +Charts'!BR482</f>
        <v>13423</v>
      </c>
      <c r="AD469" s="193">
        <f t="shared" si="546"/>
        <v>183784</v>
      </c>
      <c r="AE469" s="68">
        <f t="shared" si="540"/>
        <v>5.5434864034760167E-3</v>
      </c>
      <c r="AF469" s="52"/>
      <c r="AG469" s="193">
        <f t="shared" si="541"/>
        <v>13423</v>
      </c>
      <c r="AH469" s="193">
        <v>9411</v>
      </c>
      <c r="AI469" s="193">
        <f t="shared" si="542"/>
        <v>4012</v>
      </c>
      <c r="AJ469" s="193">
        <f t="shared" si="547"/>
        <v>53713</v>
      </c>
      <c r="AK469" s="193">
        <f t="shared" si="544"/>
        <v>4476.083333333333</v>
      </c>
      <c r="AL469" s="193">
        <f t="shared" si="548"/>
        <v>130071</v>
      </c>
      <c r="AM469" s="69">
        <v>0.10325560604931834</v>
      </c>
    </row>
    <row r="470" spans="1:39" x14ac:dyDescent="0.3">
      <c r="A470" s="32">
        <v>44713</v>
      </c>
      <c r="B470" s="193">
        <f>'From State&amp;Country +Charts'!H483</f>
        <v>3147</v>
      </c>
      <c r="C470" s="193"/>
      <c r="D470" s="193">
        <f t="shared" si="529"/>
        <v>40013</v>
      </c>
      <c r="E470" s="193"/>
      <c r="F470" s="193">
        <f>'From State&amp;Country +Charts'!AN483</f>
        <v>1570</v>
      </c>
      <c r="G470" s="193"/>
      <c r="H470" s="193">
        <f t="shared" si="530"/>
        <v>20127</v>
      </c>
      <c r="I470" s="193"/>
      <c r="J470" s="193">
        <f>'From State&amp;Country +Charts'!AT483</f>
        <v>959</v>
      </c>
      <c r="K470" s="193"/>
      <c r="L470" s="193">
        <f t="shared" si="531"/>
        <v>10802</v>
      </c>
      <c r="M470" s="193"/>
      <c r="N470" s="4">
        <f>'From State&amp;Country +Charts'!F483</f>
        <v>632</v>
      </c>
      <c r="O470" s="193"/>
      <c r="P470" s="193">
        <f t="shared" si="532"/>
        <v>7504</v>
      </c>
      <c r="Q470" s="193"/>
      <c r="R470" s="4">
        <f>'From State&amp;Country +Charts'!O483</f>
        <v>510</v>
      </c>
      <c r="S470" s="193"/>
      <c r="T470" s="193">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3">
        <f>'From State&amp;Country +Charts'!BR483</f>
        <v>15854</v>
      </c>
      <c r="AD470" s="193">
        <f t="shared" si="546"/>
        <v>184101</v>
      </c>
      <c r="AE470" s="68">
        <f t="shared" si="540"/>
        <v>2.0402909184527251E-2</v>
      </c>
      <c r="AF470" s="52"/>
      <c r="AG470" s="193">
        <f t="shared" si="541"/>
        <v>15854</v>
      </c>
      <c r="AH470" s="193">
        <v>12613</v>
      </c>
      <c r="AI470" s="193">
        <f t="shared" si="542"/>
        <v>3241</v>
      </c>
      <c r="AJ470" s="193">
        <f t="shared" si="547"/>
        <v>54256</v>
      </c>
      <c r="AK470" s="193">
        <f t="shared" si="544"/>
        <v>4521.333333333333</v>
      </c>
      <c r="AL470" s="193">
        <f t="shared" si="548"/>
        <v>129845</v>
      </c>
      <c r="AM470" s="69">
        <v>0.10066860098397881</v>
      </c>
    </row>
    <row r="471" spans="1:39" x14ac:dyDescent="0.3">
      <c r="A471" s="32">
        <v>44743</v>
      </c>
      <c r="B471" s="193">
        <f>'From State&amp;Country +Charts'!H484</f>
        <v>3377</v>
      </c>
      <c r="C471" s="193"/>
      <c r="D471" s="193">
        <f t="shared" si="529"/>
        <v>39582</v>
      </c>
      <c r="E471" s="193"/>
      <c r="F471" s="193">
        <f>'From State&amp;Country +Charts'!AN484</f>
        <v>1589</v>
      </c>
      <c r="G471" s="193"/>
      <c r="H471" s="193">
        <f t="shared" si="530"/>
        <v>19846</v>
      </c>
      <c r="I471" s="193"/>
      <c r="J471" s="193">
        <f>'From State&amp;Country +Charts'!AT484</f>
        <v>984</v>
      </c>
      <c r="K471" s="193"/>
      <c r="L471" s="193">
        <f t="shared" si="531"/>
        <v>10761</v>
      </c>
      <c r="M471" s="193"/>
      <c r="N471" s="4">
        <f>'From State&amp;Country +Charts'!F484</f>
        <v>670</v>
      </c>
      <c r="O471" s="193"/>
      <c r="P471" s="193">
        <f t="shared" si="532"/>
        <v>7419</v>
      </c>
      <c r="Q471" s="193"/>
      <c r="R471" s="4">
        <f>'From State&amp;Country +Charts'!O484</f>
        <v>500</v>
      </c>
      <c r="S471" s="193"/>
      <c r="T471" s="193">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3">
        <f>'From State&amp;Country +Charts'!BR484</f>
        <v>16708</v>
      </c>
      <c r="AD471" s="193">
        <f t="shared" si="546"/>
        <v>183443</v>
      </c>
      <c r="AE471" s="68">
        <f t="shared" si="540"/>
        <v>-3.7890130139352718E-2</v>
      </c>
      <c r="AF471" s="52"/>
      <c r="AG471" s="193">
        <f t="shared" si="541"/>
        <v>16708</v>
      </c>
      <c r="AH471" s="193">
        <v>10772</v>
      </c>
      <c r="AI471" s="193">
        <f t="shared" si="542"/>
        <v>5936</v>
      </c>
      <c r="AJ471" s="193">
        <f t="shared" si="547"/>
        <v>55857</v>
      </c>
      <c r="AK471" s="193">
        <f t="shared" si="544"/>
        <v>4654.75</v>
      </c>
      <c r="AL471" s="193">
        <f t="shared" si="548"/>
        <v>127586</v>
      </c>
      <c r="AM471" s="69">
        <v>9.2769930572180997E-2</v>
      </c>
    </row>
    <row r="472" spans="1:39" x14ac:dyDescent="0.3">
      <c r="A472" s="32">
        <v>44774</v>
      </c>
      <c r="B472" s="193">
        <f>'From State&amp;Country +Charts'!H485</f>
        <v>3844</v>
      </c>
      <c r="C472" s="193"/>
      <c r="D472" s="193">
        <f t="shared" ref="D472:D474" si="549">SUM(B461:B472)</f>
        <v>39321</v>
      </c>
      <c r="E472" s="193"/>
      <c r="F472" s="193">
        <f>'From State&amp;Country +Charts'!AN485</f>
        <v>1873</v>
      </c>
      <c r="G472" s="193"/>
      <c r="H472" s="193">
        <f t="shared" ref="H472:H474" si="550">SUM(F461:F472)</f>
        <v>19865</v>
      </c>
      <c r="I472" s="193"/>
      <c r="J472" s="193">
        <f>'From State&amp;Country +Charts'!AT485</f>
        <v>1170</v>
      </c>
      <c r="K472" s="193"/>
      <c r="L472" s="193">
        <f t="shared" ref="L472:L474" si="551">SUM(J461:J472)</f>
        <v>10868</v>
      </c>
      <c r="M472" s="193"/>
      <c r="N472" s="4">
        <f>'From State&amp;Country +Charts'!F485</f>
        <v>784</v>
      </c>
      <c r="O472" s="193"/>
      <c r="P472" s="193">
        <f t="shared" ref="P472:P474" si="552">SUM(N461:N472)</f>
        <v>7487</v>
      </c>
      <c r="Q472" s="193"/>
      <c r="R472" s="4">
        <f>'From State&amp;Country +Charts'!O485</f>
        <v>577</v>
      </c>
      <c r="S472" s="193"/>
      <c r="T472" s="193">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3">
        <f>'From State&amp;Country +Charts'!BR485</f>
        <v>19145</v>
      </c>
      <c r="AD472" s="193">
        <f t="shared" ref="AD472" si="559">SUM(AC461:AC472)</f>
        <v>184475</v>
      </c>
      <c r="AE472" s="68">
        <f t="shared" ref="AE472:AE474" si="560">(AC472/AC460)-1</f>
        <v>5.6975652846022129E-2</v>
      </c>
      <c r="AF472" s="52"/>
      <c r="AG472" s="193">
        <f t="shared" ref="AG472:AG474" si="561">AC472</f>
        <v>19145</v>
      </c>
      <c r="AH472" s="193">
        <v>13225</v>
      </c>
      <c r="AI472" s="193">
        <f t="shared" ref="AI472:AI474" si="562">AG472-AH472</f>
        <v>5920</v>
      </c>
      <c r="AJ472" s="193">
        <f t="shared" ref="AJ472" si="563">SUM(AI461:AI472)</f>
        <v>55347</v>
      </c>
      <c r="AK472" s="193">
        <f t="shared" ref="AK472:AK474" si="564">AJ472/12</f>
        <v>4612.25</v>
      </c>
      <c r="AL472" s="193">
        <f t="shared" ref="AL472" si="565">SUM(AH461:AH472)</f>
        <v>129128</v>
      </c>
      <c r="AM472" s="69">
        <v>9.5743013841734129E-2</v>
      </c>
    </row>
    <row r="473" spans="1:39" x14ac:dyDescent="0.3">
      <c r="A473" s="32">
        <v>44805</v>
      </c>
      <c r="B473" s="193">
        <f>'From State&amp;Country +Charts'!H486</f>
        <v>3408</v>
      </c>
      <c r="C473" s="193"/>
      <c r="D473" s="193">
        <f t="shared" si="549"/>
        <v>38685</v>
      </c>
      <c r="E473" s="193"/>
      <c r="F473" s="193">
        <f>'From State&amp;Country +Charts'!AN486</f>
        <v>1667</v>
      </c>
      <c r="G473" s="193"/>
      <c r="H473" s="193">
        <f t="shared" si="550"/>
        <v>19666</v>
      </c>
      <c r="I473" s="193"/>
      <c r="J473" s="193">
        <f>'From State&amp;Country +Charts'!AT486</f>
        <v>1039</v>
      </c>
      <c r="K473" s="193"/>
      <c r="L473" s="193">
        <f t="shared" si="551"/>
        <v>10811</v>
      </c>
      <c r="M473" s="193"/>
      <c r="N473" s="4">
        <f>'From State&amp;Country +Charts'!F486</f>
        <v>752</v>
      </c>
      <c r="O473" s="193"/>
      <c r="P473" s="193">
        <f t="shared" si="552"/>
        <v>7536</v>
      </c>
      <c r="Q473" s="193"/>
      <c r="R473" s="4">
        <f>'From State&amp;Country +Charts'!O486</f>
        <v>573</v>
      </c>
      <c r="S473" s="193"/>
      <c r="T473" s="193">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3">
        <f>'From State&amp;Country +Charts'!BR486</f>
        <v>17417</v>
      </c>
      <c r="AD473" s="193">
        <f t="shared" ref="AD473:AD474" si="566">SUM(AC462:AC473)</f>
        <v>183902</v>
      </c>
      <c r="AE473" s="68">
        <f t="shared" si="560"/>
        <v>-3.1851028349082822E-2</v>
      </c>
      <c r="AF473" s="52"/>
      <c r="AG473" s="193">
        <f t="shared" si="561"/>
        <v>17417</v>
      </c>
      <c r="AH473" s="193">
        <v>12651</v>
      </c>
      <c r="AI473" s="193">
        <f t="shared" si="562"/>
        <v>4766</v>
      </c>
      <c r="AJ473" s="193">
        <f t="shared" ref="AJ473:AJ474" si="567">SUM(AI462:AI473)</f>
        <v>53146</v>
      </c>
      <c r="AK473" s="193">
        <f t="shared" si="564"/>
        <v>4428.833333333333</v>
      </c>
      <c r="AL473" s="193">
        <f t="shared" ref="AL473:AL474" si="568">SUM(AH462:AH473)</f>
        <v>130756</v>
      </c>
      <c r="AM473" s="69">
        <v>9.3701555951082274E-2</v>
      </c>
    </row>
    <row r="474" spans="1:39" x14ac:dyDescent="0.3">
      <c r="A474" s="32">
        <v>44835</v>
      </c>
      <c r="B474" s="193">
        <f>'From State&amp;Country +Charts'!H487</f>
        <v>2935</v>
      </c>
      <c r="C474" s="193"/>
      <c r="D474" s="193">
        <f t="shared" si="549"/>
        <v>37700</v>
      </c>
      <c r="E474" s="193"/>
      <c r="F474" s="193">
        <f>'From State&amp;Country +Charts'!AN487</f>
        <v>1661</v>
      </c>
      <c r="G474" s="193"/>
      <c r="H474" s="193">
        <f t="shared" si="550"/>
        <v>19450</v>
      </c>
      <c r="I474" s="193"/>
      <c r="J474" s="193">
        <f>'From State&amp;Country +Charts'!AT487</f>
        <v>982</v>
      </c>
      <c r="K474" s="193"/>
      <c r="L474" s="193">
        <f t="shared" si="551"/>
        <v>10764</v>
      </c>
      <c r="M474" s="193"/>
      <c r="N474" s="4">
        <f>'From State&amp;Country +Charts'!F487</f>
        <v>655</v>
      </c>
      <c r="O474" s="193"/>
      <c r="P474" s="193">
        <f t="shared" si="552"/>
        <v>7469</v>
      </c>
      <c r="Q474" s="193"/>
      <c r="R474" s="4">
        <f>'From State&amp;Country +Charts'!O487</f>
        <v>549</v>
      </c>
      <c r="S474" s="193"/>
      <c r="T474" s="193">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3">
        <f>'From State&amp;Country +Charts'!BR487</f>
        <v>15806</v>
      </c>
      <c r="AD474" s="193">
        <f t="shared" si="566"/>
        <v>181994</v>
      </c>
      <c r="AE474" s="68">
        <f t="shared" si="560"/>
        <v>-0.10771141470023715</v>
      </c>
      <c r="AF474" s="52"/>
      <c r="AG474" s="193">
        <f t="shared" si="561"/>
        <v>15806</v>
      </c>
      <c r="AH474" s="193">
        <v>13952</v>
      </c>
      <c r="AI474" s="193">
        <f t="shared" si="562"/>
        <v>1854</v>
      </c>
      <c r="AJ474" s="193">
        <f t="shared" si="567"/>
        <v>51722</v>
      </c>
      <c r="AK474" s="193">
        <f t="shared" si="564"/>
        <v>4310.166666666667</v>
      </c>
      <c r="AL474" s="193">
        <f t="shared" si="568"/>
        <v>130272</v>
      </c>
      <c r="AM474" s="69">
        <v>9.7241553840313799E-2</v>
      </c>
    </row>
    <row r="475" spans="1:39" x14ac:dyDescent="0.3">
      <c r="A475" s="32">
        <v>44866</v>
      </c>
      <c r="B475" s="193">
        <f>'From State&amp;Country +Charts'!H488</f>
        <v>2450</v>
      </c>
      <c r="C475" s="193"/>
      <c r="D475" s="193">
        <f t="shared" ref="D475:D482" si="569">SUM(B464:B475)</f>
        <v>37133</v>
      </c>
      <c r="E475" s="193"/>
      <c r="F475" s="193">
        <f>'From State&amp;Country +Charts'!AN488</f>
        <v>1369</v>
      </c>
      <c r="G475" s="193"/>
      <c r="H475" s="193">
        <f t="shared" ref="H475:H482" si="570">SUM(F464:F475)</f>
        <v>19198</v>
      </c>
      <c r="I475" s="193"/>
      <c r="J475" s="193">
        <f>'From State&amp;Country +Charts'!AT488</f>
        <v>758</v>
      </c>
      <c r="K475" s="193"/>
      <c r="L475" s="193">
        <f t="shared" ref="L475:L482" si="571">SUM(J464:J475)</f>
        <v>10701</v>
      </c>
      <c r="M475" s="193"/>
      <c r="N475" s="4">
        <f>'From State&amp;Country +Charts'!F488</f>
        <v>535</v>
      </c>
      <c r="O475" s="193"/>
      <c r="P475" s="193">
        <f t="shared" ref="P475:P482" si="572">SUM(N464:N475)</f>
        <v>7425</v>
      </c>
      <c r="Q475" s="193"/>
      <c r="R475" s="4">
        <f>'From State&amp;Country +Charts'!O488</f>
        <v>436</v>
      </c>
      <c r="S475" s="193"/>
      <c r="T475" s="193">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3">
        <f>'From State&amp;Country +Charts'!BR488</f>
        <v>13043</v>
      </c>
      <c r="AD475" s="193">
        <f t="shared" ref="AD475:AD482" si="579">SUM(AC464:AC475)</f>
        <v>181207</v>
      </c>
      <c r="AE475" s="68">
        <f t="shared" ref="AE475:AE482" si="580">(AC475/AC463)-1</f>
        <v>-5.6905278380332658E-2</v>
      </c>
      <c r="AF475" s="52"/>
      <c r="AG475" s="193">
        <f t="shared" ref="AG475:AG482" si="581">AC475</f>
        <v>13043</v>
      </c>
      <c r="AH475" s="193">
        <v>8831</v>
      </c>
      <c r="AI475" s="193">
        <f t="shared" ref="AI475:AI482" si="582">AG475-AH475</f>
        <v>4212</v>
      </c>
      <c r="AJ475" s="193">
        <f t="shared" ref="AJ475:AJ482" si="583">SUM(AI464:AI475)</f>
        <v>51629</v>
      </c>
      <c r="AK475" s="193">
        <f t="shared" ref="AK475:AK482" si="584">AJ475/12</f>
        <v>4302.416666666667</v>
      </c>
      <c r="AL475" s="193">
        <f t="shared" ref="AL475:AL482" si="585">SUM(AH464:AH475)</f>
        <v>129578</v>
      </c>
      <c r="AM475" s="69">
        <v>0.10649390477650847</v>
      </c>
    </row>
    <row r="476" spans="1:39" x14ac:dyDescent="0.3">
      <c r="A476" s="32">
        <v>44896</v>
      </c>
      <c r="B476" s="193">
        <f>'From State&amp;Country +Charts'!H489</f>
        <v>2270</v>
      </c>
      <c r="C476" s="193"/>
      <c r="D476" s="193">
        <f t="shared" si="569"/>
        <v>36232</v>
      </c>
      <c r="E476" s="193"/>
      <c r="F476" s="193">
        <f>'From State&amp;Country +Charts'!AN489</f>
        <v>1201</v>
      </c>
      <c r="G476" s="193"/>
      <c r="H476" s="193">
        <f t="shared" si="570"/>
        <v>18659</v>
      </c>
      <c r="I476" s="193"/>
      <c r="J476" s="193">
        <f>'From State&amp;Country +Charts'!AT489</f>
        <v>667</v>
      </c>
      <c r="K476" s="193"/>
      <c r="L476" s="193">
        <f t="shared" si="571"/>
        <v>10527</v>
      </c>
      <c r="M476" s="193"/>
      <c r="N476" s="4">
        <f>'From State&amp;Country +Charts'!F489</f>
        <v>415</v>
      </c>
      <c r="O476" s="193"/>
      <c r="P476" s="193">
        <f t="shared" si="572"/>
        <v>7261</v>
      </c>
      <c r="Q476" s="193"/>
      <c r="R476" s="4">
        <f>'From State&amp;Country +Charts'!O489</f>
        <v>372</v>
      </c>
      <c r="S476" s="193"/>
      <c r="T476" s="193">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3">
        <f>'From State&amp;Country +Charts'!BR489</f>
        <v>11828</v>
      </c>
      <c r="AD476" s="193">
        <f t="shared" si="579"/>
        <v>178793</v>
      </c>
      <c r="AE476" s="68">
        <f t="shared" si="580"/>
        <v>-0.16949866591770824</v>
      </c>
      <c r="AF476" s="52"/>
      <c r="AG476" s="193">
        <f t="shared" si="581"/>
        <v>11828</v>
      </c>
      <c r="AH476" s="193">
        <v>7846</v>
      </c>
      <c r="AI476" s="193">
        <f t="shared" si="582"/>
        <v>3982</v>
      </c>
      <c r="AJ476" s="193">
        <f t="shared" si="583"/>
        <v>50571</v>
      </c>
      <c r="AK476" s="193">
        <f t="shared" si="584"/>
        <v>4214.25</v>
      </c>
      <c r="AL476" s="193">
        <f t="shared" si="585"/>
        <v>128222</v>
      </c>
      <c r="AM476" s="69">
        <v>0.10813324315184308</v>
      </c>
    </row>
    <row r="477" spans="1:39" x14ac:dyDescent="0.3">
      <c r="A477" s="32">
        <v>44927</v>
      </c>
      <c r="B477" s="193">
        <f>'From State&amp;Country +Charts'!H490</f>
        <v>2552</v>
      </c>
      <c r="C477" s="193"/>
      <c r="D477" s="193">
        <f t="shared" si="569"/>
        <v>35674</v>
      </c>
      <c r="E477" s="193"/>
      <c r="F477" s="193">
        <f>'From State&amp;Country +Charts'!AN490</f>
        <v>1416</v>
      </c>
      <c r="G477" s="193"/>
      <c r="H477" s="193">
        <f t="shared" si="570"/>
        <v>18528</v>
      </c>
      <c r="I477" s="193"/>
      <c r="J477" s="193">
        <f>'From State&amp;Country +Charts'!AT490</f>
        <v>845</v>
      </c>
      <c r="K477" s="193"/>
      <c r="L477" s="193">
        <f t="shared" si="571"/>
        <v>10578</v>
      </c>
      <c r="M477" s="193"/>
      <c r="N477" s="4">
        <f>'From State&amp;Country +Charts'!F490</f>
        <v>546</v>
      </c>
      <c r="O477" s="193"/>
      <c r="P477" s="193">
        <f t="shared" si="572"/>
        <v>7263</v>
      </c>
      <c r="Q477" s="193"/>
      <c r="R477" s="4">
        <f>'From State&amp;Country +Charts'!O490</f>
        <v>454</v>
      </c>
      <c r="S477" s="193"/>
      <c r="T477" s="193">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3">
        <f>'From State&amp;Country +Charts'!BR490</f>
        <v>13728</v>
      </c>
      <c r="AD477" s="193">
        <f t="shared" si="579"/>
        <v>178782</v>
      </c>
      <c r="AE477" s="68">
        <f t="shared" si="580"/>
        <v>-8.0064051240991141E-4</v>
      </c>
      <c r="AF477" s="52"/>
      <c r="AG477" s="193">
        <f t="shared" si="581"/>
        <v>13728</v>
      </c>
      <c r="AH477" s="193">
        <v>12924</v>
      </c>
      <c r="AI477" s="193">
        <f t="shared" si="582"/>
        <v>804</v>
      </c>
      <c r="AJ477" s="193">
        <f t="shared" si="583"/>
        <v>46821</v>
      </c>
      <c r="AK477" s="193">
        <f t="shared" si="584"/>
        <v>3901.75</v>
      </c>
      <c r="AL477" s="193">
        <f t="shared" si="585"/>
        <v>131961</v>
      </c>
      <c r="AM477" s="69">
        <v>9.4551282051282048E-2</v>
      </c>
    </row>
    <row r="478" spans="1:39" x14ac:dyDescent="0.3">
      <c r="A478" s="32">
        <v>44958</v>
      </c>
      <c r="B478" s="193">
        <f>'From State&amp;Country +Charts'!H491</f>
        <v>2149</v>
      </c>
      <c r="C478" s="193"/>
      <c r="D478" s="193">
        <f t="shared" si="569"/>
        <v>35072</v>
      </c>
      <c r="E478" s="193"/>
      <c r="F478" s="193">
        <f>'From State&amp;Country +Charts'!AN491</f>
        <v>1231</v>
      </c>
      <c r="G478" s="193"/>
      <c r="H478" s="193">
        <f t="shared" si="570"/>
        <v>18344</v>
      </c>
      <c r="I478" s="193"/>
      <c r="J478" s="193">
        <f>'From State&amp;Country +Charts'!AT491</f>
        <v>775</v>
      </c>
      <c r="K478" s="193"/>
      <c r="L478" s="193">
        <f t="shared" si="571"/>
        <v>10642</v>
      </c>
      <c r="M478" s="193"/>
      <c r="N478" s="4">
        <f>'From State&amp;Country +Charts'!F491</f>
        <v>460</v>
      </c>
      <c r="O478" s="193"/>
      <c r="P478" s="193">
        <f t="shared" si="572"/>
        <v>7211</v>
      </c>
      <c r="Q478" s="193"/>
      <c r="R478" s="4">
        <f>'From State&amp;Country +Charts'!O491</f>
        <v>396</v>
      </c>
      <c r="S478" s="193"/>
      <c r="T478" s="193">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3">
        <f>'From State&amp;Country +Charts'!BR491</f>
        <v>11644</v>
      </c>
      <c r="AD478" s="193">
        <f t="shared" si="579"/>
        <v>177647</v>
      </c>
      <c r="AE478" s="68">
        <f t="shared" si="580"/>
        <v>-8.8817591360826342E-2</v>
      </c>
      <c r="AF478" s="52"/>
      <c r="AG478" s="193">
        <f t="shared" si="581"/>
        <v>11644</v>
      </c>
      <c r="AH478" s="193">
        <v>18852</v>
      </c>
      <c r="AI478" s="193">
        <f t="shared" si="582"/>
        <v>-7208</v>
      </c>
      <c r="AJ478" s="193">
        <f t="shared" si="583"/>
        <v>35590</v>
      </c>
      <c r="AK478" s="193">
        <f t="shared" si="584"/>
        <v>2965.8333333333335</v>
      </c>
      <c r="AL478" s="193">
        <f t="shared" si="585"/>
        <v>142057</v>
      </c>
      <c r="AM478" s="69">
        <v>9.2751631741669532E-2</v>
      </c>
    </row>
    <row r="479" spans="1:39" x14ac:dyDescent="0.3">
      <c r="A479" s="32">
        <v>44986</v>
      </c>
      <c r="B479" s="193">
        <f>'From State&amp;Country +Charts'!H492</f>
        <v>2658</v>
      </c>
      <c r="C479" s="193"/>
      <c r="D479" s="193">
        <f t="shared" si="569"/>
        <v>34396</v>
      </c>
      <c r="E479" s="193"/>
      <c r="F479" s="193">
        <f>'From State&amp;Country +Charts'!AN492</f>
        <v>1588</v>
      </c>
      <c r="G479" s="193"/>
      <c r="H479" s="193">
        <f t="shared" si="570"/>
        <v>18133</v>
      </c>
      <c r="I479" s="193"/>
      <c r="J479" s="193">
        <f>'From State&amp;Country +Charts'!AT492</f>
        <v>873</v>
      </c>
      <c r="K479" s="193"/>
      <c r="L479" s="193">
        <f t="shared" si="571"/>
        <v>10609</v>
      </c>
      <c r="M479" s="193"/>
      <c r="N479" s="4">
        <f>'From State&amp;Country +Charts'!F492</f>
        <v>576</v>
      </c>
      <c r="O479" s="193"/>
      <c r="P479" s="193">
        <f t="shared" si="572"/>
        <v>7183</v>
      </c>
      <c r="Q479" s="193"/>
      <c r="R479" s="4">
        <f>'From State&amp;Country +Charts'!O492</f>
        <v>483</v>
      </c>
      <c r="S479" s="193"/>
      <c r="T479" s="193">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3">
        <f>'From State&amp;Country +Charts'!BR492</f>
        <v>14148</v>
      </c>
      <c r="AD479" s="193">
        <f t="shared" si="579"/>
        <v>176386</v>
      </c>
      <c r="AE479" s="68">
        <f t="shared" si="580"/>
        <v>-8.1835291063664051E-2</v>
      </c>
      <c r="AF479" s="52"/>
      <c r="AG479" s="193">
        <f t="shared" si="581"/>
        <v>14148</v>
      </c>
      <c r="AH479" s="193">
        <v>9605</v>
      </c>
      <c r="AI479" s="193">
        <f t="shared" si="582"/>
        <v>4543</v>
      </c>
      <c r="AJ479" s="193">
        <f t="shared" si="583"/>
        <v>35988</v>
      </c>
      <c r="AK479" s="193">
        <f t="shared" si="584"/>
        <v>2999</v>
      </c>
      <c r="AL479" s="193">
        <f t="shared" si="585"/>
        <v>140398</v>
      </c>
      <c r="AM479" s="69">
        <v>0.10474978795589483</v>
      </c>
    </row>
    <row r="480" spans="1:39" x14ac:dyDescent="0.3">
      <c r="A480" s="32">
        <v>45017</v>
      </c>
      <c r="B480" s="193">
        <f>'From State&amp;Country +Charts'!H493</f>
        <v>2119</v>
      </c>
      <c r="C480" s="193"/>
      <c r="D480" s="193">
        <f t="shared" si="569"/>
        <v>33708</v>
      </c>
      <c r="E480" s="193"/>
      <c r="F480" s="193">
        <f>'From State&amp;Country +Charts'!AN493</f>
        <v>1333</v>
      </c>
      <c r="G480" s="193"/>
      <c r="H480" s="193">
        <f t="shared" si="570"/>
        <v>17931</v>
      </c>
      <c r="I480" s="193"/>
      <c r="J480" s="193">
        <f>'From State&amp;Country +Charts'!AT493</f>
        <v>738</v>
      </c>
      <c r="K480" s="193"/>
      <c r="L480" s="193">
        <f t="shared" si="571"/>
        <v>10559</v>
      </c>
      <c r="M480" s="193"/>
      <c r="N480" s="4">
        <f>'From State&amp;Country +Charts'!F493</f>
        <v>489</v>
      </c>
      <c r="O480" s="193"/>
      <c r="P480" s="193">
        <f t="shared" si="572"/>
        <v>7074</v>
      </c>
      <c r="Q480" s="193"/>
      <c r="R480" s="4">
        <f>'From State&amp;Country +Charts'!O493</f>
        <v>416</v>
      </c>
      <c r="S480" s="193"/>
      <c r="T480" s="193">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3">
        <f>'From State&amp;Country +Charts'!BR493</f>
        <v>11985</v>
      </c>
      <c r="AD480" s="193">
        <f t="shared" si="579"/>
        <v>174729</v>
      </c>
      <c r="AE480" s="68">
        <f t="shared" si="580"/>
        <v>-0.12146312857352293</v>
      </c>
      <c r="AF480" s="52"/>
      <c r="AG480" s="193">
        <f t="shared" si="581"/>
        <v>11985</v>
      </c>
      <c r="AH480" s="193">
        <v>8183</v>
      </c>
      <c r="AI480" s="193">
        <f t="shared" si="582"/>
        <v>3802</v>
      </c>
      <c r="AJ480" s="193">
        <f t="shared" si="583"/>
        <v>35864</v>
      </c>
      <c r="AK480" s="193">
        <f t="shared" si="584"/>
        <v>2988.6666666666665</v>
      </c>
      <c r="AL480" s="193">
        <f t="shared" si="585"/>
        <v>138865</v>
      </c>
      <c r="AM480" s="69">
        <v>9.5869837296620769E-2</v>
      </c>
    </row>
    <row r="481" spans="1:39" x14ac:dyDescent="0.3">
      <c r="A481" s="32">
        <v>45047</v>
      </c>
      <c r="B481" s="193">
        <f>'From State&amp;Country +Charts'!H494</f>
        <v>2336</v>
      </c>
      <c r="C481" s="193"/>
      <c r="D481" s="193">
        <f t="shared" si="569"/>
        <v>33245</v>
      </c>
      <c r="E481" s="193"/>
      <c r="F481" s="193">
        <f>'From State&amp;Country +Charts'!AN494</f>
        <v>1406</v>
      </c>
      <c r="G481" s="193"/>
      <c r="H481" s="193">
        <f t="shared" si="570"/>
        <v>17904</v>
      </c>
      <c r="I481" s="193"/>
      <c r="J481" s="193">
        <f>'From State&amp;Country +Charts'!AT494</f>
        <v>834</v>
      </c>
      <c r="K481" s="193"/>
      <c r="L481" s="193">
        <f t="shared" si="571"/>
        <v>10624</v>
      </c>
      <c r="M481" s="193"/>
      <c r="N481" s="4">
        <f>'From State&amp;Country +Charts'!F494</f>
        <v>577</v>
      </c>
      <c r="O481" s="193"/>
      <c r="P481" s="193">
        <f t="shared" si="572"/>
        <v>7091</v>
      </c>
      <c r="Q481" s="193"/>
      <c r="R481" s="4">
        <f>'From State&amp;Country +Charts'!O494</f>
        <v>446</v>
      </c>
      <c r="S481" s="193"/>
      <c r="T481" s="193">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3">
        <f>'From State&amp;Country +Charts'!BR494</f>
        <v>13084</v>
      </c>
      <c r="AD481" s="193">
        <f t="shared" si="579"/>
        <v>174390</v>
      </c>
      <c r="AE481" s="68">
        <f t="shared" si="580"/>
        <v>-2.5255159055352805E-2</v>
      </c>
      <c r="AF481" s="52"/>
      <c r="AG481" s="193">
        <f t="shared" si="581"/>
        <v>13084</v>
      </c>
      <c r="AH481" s="193">
        <v>9263</v>
      </c>
      <c r="AI481" s="193">
        <f t="shared" si="582"/>
        <v>3821</v>
      </c>
      <c r="AJ481" s="193">
        <f t="shared" si="583"/>
        <v>35673</v>
      </c>
      <c r="AK481" s="193">
        <f t="shared" si="584"/>
        <v>2972.75</v>
      </c>
      <c r="AL481" s="193">
        <f t="shared" si="585"/>
        <v>138717</v>
      </c>
      <c r="AM481" s="69">
        <v>9.5307245490675638E-2</v>
      </c>
    </row>
    <row r="482" spans="1:39" x14ac:dyDescent="0.3">
      <c r="A482" s="32">
        <v>45078</v>
      </c>
      <c r="B482" s="193">
        <f>'From State&amp;Country +Charts'!H495</f>
        <v>2629</v>
      </c>
      <c r="C482" s="193"/>
      <c r="D482" s="193">
        <f t="shared" si="569"/>
        <v>32727</v>
      </c>
      <c r="E482" s="193"/>
      <c r="F482" s="193">
        <f>'From State&amp;Country +Charts'!AN495</f>
        <v>1497</v>
      </c>
      <c r="G482" s="193"/>
      <c r="H482" s="193">
        <f t="shared" si="570"/>
        <v>17831</v>
      </c>
      <c r="I482" s="193"/>
      <c r="J482" s="193">
        <f>'From State&amp;Country +Charts'!AT495</f>
        <v>998</v>
      </c>
      <c r="K482" s="193"/>
      <c r="L482" s="193">
        <f t="shared" si="571"/>
        <v>10663</v>
      </c>
      <c r="M482" s="193"/>
      <c r="N482" s="4">
        <f>'From State&amp;Country +Charts'!F495</f>
        <v>646</v>
      </c>
      <c r="O482" s="193"/>
      <c r="P482" s="193">
        <f t="shared" si="572"/>
        <v>7105</v>
      </c>
      <c r="Q482" s="193"/>
      <c r="R482" s="4">
        <f>'From State&amp;Country +Charts'!O495</f>
        <v>524</v>
      </c>
      <c r="S482" s="193"/>
      <c r="T482" s="193">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3">
        <f>'From State&amp;Country +Charts'!BR495</f>
        <v>14855</v>
      </c>
      <c r="AD482" s="193">
        <f t="shared" si="579"/>
        <v>173391</v>
      </c>
      <c r="AE482" s="68">
        <f t="shared" si="580"/>
        <v>-6.3012488961776247E-2</v>
      </c>
      <c r="AF482" s="52"/>
      <c r="AG482" s="193">
        <f t="shared" si="581"/>
        <v>14855</v>
      </c>
      <c r="AH482" s="193">
        <v>9999</v>
      </c>
      <c r="AI482" s="193">
        <f t="shared" si="582"/>
        <v>4856</v>
      </c>
      <c r="AJ482" s="193">
        <f t="shared" si="583"/>
        <v>37288</v>
      </c>
      <c r="AK482" s="193">
        <f t="shared" si="584"/>
        <v>3107.3333333333335</v>
      </c>
      <c r="AL482" s="193">
        <f t="shared" si="585"/>
        <v>136103</v>
      </c>
      <c r="AM482" s="69">
        <v>9.296533153820262E-2</v>
      </c>
    </row>
    <row r="483" spans="1:39" x14ac:dyDescent="0.3">
      <c r="A483" s="32">
        <v>45108</v>
      </c>
      <c r="B483" s="193">
        <f>'From State&amp;Country +Charts'!H496</f>
        <v>2798</v>
      </c>
      <c r="C483" s="193"/>
      <c r="D483" s="193">
        <f t="shared" ref="D483" si="586">SUM(B472:B483)</f>
        <v>32148</v>
      </c>
      <c r="E483" s="193"/>
      <c r="F483" s="193">
        <f>'From State&amp;Country +Charts'!AN496</f>
        <v>1531</v>
      </c>
      <c r="G483" s="193"/>
      <c r="H483" s="193">
        <f t="shared" ref="H483" si="587">SUM(F472:F483)</f>
        <v>17773</v>
      </c>
      <c r="I483" s="193"/>
      <c r="J483" s="193">
        <f>'From State&amp;Country +Charts'!AT496</f>
        <v>1081</v>
      </c>
      <c r="K483" s="193"/>
      <c r="L483" s="193">
        <f t="shared" ref="L483" si="588">SUM(J472:J483)</f>
        <v>10760</v>
      </c>
      <c r="M483" s="193"/>
      <c r="N483" s="4">
        <f>'From State&amp;Country +Charts'!F496</f>
        <v>623</v>
      </c>
      <c r="O483" s="193"/>
      <c r="P483" s="193">
        <f t="shared" ref="P483" si="589">SUM(N472:N483)</f>
        <v>7058</v>
      </c>
      <c r="Q483" s="193"/>
      <c r="R483" s="4">
        <f>'From State&amp;Country +Charts'!O496</f>
        <v>493</v>
      </c>
      <c r="S483" s="193"/>
      <c r="T483" s="193">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3">
        <f>'From State&amp;Country +Charts'!BR496</f>
        <v>15305</v>
      </c>
      <c r="AD483" s="193">
        <f t="shared" ref="AD483" si="596">SUM(AC472:AC483)</f>
        <v>171988</v>
      </c>
      <c r="AE483" s="68">
        <f t="shared" ref="AE483" si="597">(AC483/AC471)-1</f>
        <v>-8.397175005985158E-2</v>
      </c>
      <c r="AF483" s="52"/>
      <c r="AG483" s="193">
        <f t="shared" ref="AG483" si="598">AC483</f>
        <v>15305</v>
      </c>
      <c r="AH483" s="193">
        <v>10000</v>
      </c>
      <c r="AI483" s="193">
        <f t="shared" ref="AI483" si="599">AG483-AH483</f>
        <v>5305</v>
      </c>
      <c r="AJ483" s="193">
        <f t="shared" ref="AJ483" si="600">SUM(AI472:AI483)</f>
        <v>36657</v>
      </c>
      <c r="AK483" s="193">
        <f t="shared" ref="AK483" si="601">AJ483/12</f>
        <v>3054.75</v>
      </c>
      <c r="AL483" s="193">
        <f t="shared" ref="AL483" si="602">SUM(AH472:AH483)</f>
        <v>135331</v>
      </c>
      <c r="AM483" s="69">
        <v>1.0929653315382</v>
      </c>
    </row>
    <row r="484" spans="1:39" x14ac:dyDescent="0.3">
      <c r="A484" s="32">
        <v>45139</v>
      </c>
      <c r="B484" s="193">
        <f>'From State&amp;Country +Charts'!H497</f>
        <v>3157</v>
      </c>
      <c r="C484" s="193"/>
      <c r="D484" s="193">
        <f t="shared" ref="D484:D490" si="603">SUM(B473:B484)</f>
        <v>31461</v>
      </c>
      <c r="E484" s="193"/>
      <c r="F484" s="193">
        <f>'From State&amp;Country +Charts'!AN497</f>
        <v>1613</v>
      </c>
      <c r="G484" s="193"/>
      <c r="H484" s="193">
        <f t="shared" ref="H484:H490" si="604">SUM(F473:F484)</f>
        <v>17513</v>
      </c>
      <c r="I484" s="193"/>
      <c r="J484" s="193">
        <f>'From State&amp;Country +Charts'!AT497</f>
        <v>1169</v>
      </c>
      <c r="K484" s="193"/>
      <c r="L484" s="193">
        <f t="shared" ref="L484:L490" si="605">SUM(J473:J484)</f>
        <v>10759</v>
      </c>
      <c r="M484" s="193"/>
      <c r="N484" s="4">
        <f>'From State&amp;Country +Charts'!F497</f>
        <v>725</v>
      </c>
      <c r="O484" s="193"/>
      <c r="P484" s="193">
        <f t="shared" ref="P484:P490" si="606">SUM(N473:N484)</f>
        <v>6999</v>
      </c>
      <c r="Q484" s="193"/>
      <c r="R484" s="4">
        <f>'From State&amp;Country +Charts'!O497</f>
        <v>539</v>
      </c>
      <c r="S484" s="193"/>
      <c r="T484" s="193">
        <f t="shared" ref="T484:T490" si="607">SUM(R473:R484)</f>
        <v>5681</v>
      </c>
      <c r="U484" s="52"/>
      <c r="V484" s="67">
        <f t="shared" ref="V484:V490" si="608">B484/AC484</f>
        <v>0.18294025612794809</v>
      </c>
      <c r="W484" s="67">
        <f t="shared" ref="W484:W490" si="609">F484/AC484</f>
        <v>9.3469316798980129E-2</v>
      </c>
      <c r="X484" s="67">
        <f t="shared" ref="X484:X490" si="610">J484/AC484</f>
        <v>6.7740626991945302E-2</v>
      </c>
      <c r="Y484" s="7">
        <f t="shared" ref="Y484:Y490" si="611">N484/AC484</f>
        <v>4.2011937184910468E-2</v>
      </c>
      <c r="Z484" s="7">
        <f t="shared" ref="Z484:Z490" si="612">R484/AC484</f>
        <v>3.1233702265747232E-2</v>
      </c>
      <c r="AA484" s="52"/>
      <c r="AB484" s="52"/>
      <c r="AC484" s="193">
        <f>'From State&amp;Country +Charts'!BR497</f>
        <v>17257</v>
      </c>
      <c r="AD484" s="193">
        <f t="shared" ref="AD484:AD490" si="613">SUM(AC473:AC484)</f>
        <v>170100</v>
      </c>
      <c r="AE484" s="68">
        <f t="shared" ref="AE484:AE490" si="614">(AC484/AC472)-1</f>
        <v>-9.8615826586576083E-2</v>
      </c>
      <c r="AF484" s="52"/>
      <c r="AG484" s="193">
        <f t="shared" ref="AG484:AG490" si="615">AC484</f>
        <v>17257</v>
      </c>
      <c r="AH484" s="193">
        <v>10001</v>
      </c>
      <c r="AI484" s="193">
        <f t="shared" ref="AI484:AI490" si="616">AG484-AH484</f>
        <v>7256</v>
      </c>
      <c r="AJ484" s="193">
        <f t="shared" ref="AJ484:AJ490" si="617">SUM(AI473:AI484)</f>
        <v>37993</v>
      </c>
      <c r="AK484" s="193">
        <f t="shared" ref="AK484:AK490" si="618">AJ484/12</f>
        <v>3166.0833333333335</v>
      </c>
      <c r="AL484" s="193">
        <f t="shared" ref="AL484:AL490" si="619">SUM(AH473:AH484)</f>
        <v>132107</v>
      </c>
      <c r="AM484" s="69">
        <v>2.0929653315382</v>
      </c>
    </row>
    <row r="485" spans="1:39" x14ac:dyDescent="0.3">
      <c r="A485" s="32">
        <v>45170</v>
      </c>
      <c r="B485" s="193">
        <f>'From State&amp;Country +Charts'!H498</f>
        <v>2741</v>
      </c>
      <c r="C485" s="193"/>
      <c r="D485" s="193">
        <f t="shared" si="603"/>
        <v>30794</v>
      </c>
      <c r="E485" s="193"/>
      <c r="F485" s="193">
        <f>'From State&amp;Country +Charts'!AN498</f>
        <v>1530</v>
      </c>
      <c r="G485" s="193"/>
      <c r="H485" s="193">
        <f t="shared" si="604"/>
        <v>17376</v>
      </c>
      <c r="I485" s="193"/>
      <c r="J485" s="193">
        <f>'From State&amp;Country +Charts'!AT498</f>
        <v>1034</v>
      </c>
      <c r="K485" s="193"/>
      <c r="L485" s="193">
        <f t="shared" si="605"/>
        <v>10754</v>
      </c>
      <c r="M485" s="193"/>
      <c r="N485" s="4">
        <f>'From State&amp;Country +Charts'!F498</f>
        <v>635</v>
      </c>
      <c r="O485" s="193"/>
      <c r="P485" s="193">
        <f t="shared" si="606"/>
        <v>6882</v>
      </c>
      <c r="Q485" s="193"/>
      <c r="R485" s="4">
        <f>'From State&amp;Country +Charts'!O498</f>
        <v>458</v>
      </c>
      <c r="S485" s="193"/>
      <c r="T485" s="193">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3">
        <f>'From State&amp;Country +Charts'!BR498</f>
        <v>15270</v>
      </c>
      <c r="AD485" s="193">
        <f t="shared" si="613"/>
        <v>167953</v>
      </c>
      <c r="AE485" s="68">
        <f t="shared" si="614"/>
        <v>-0.12327036803123381</v>
      </c>
      <c r="AF485" s="52"/>
      <c r="AG485" s="193">
        <f t="shared" si="615"/>
        <v>15270</v>
      </c>
      <c r="AH485" s="193">
        <v>10002</v>
      </c>
      <c r="AI485" s="193">
        <f t="shared" si="616"/>
        <v>5268</v>
      </c>
      <c r="AJ485" s="193">
        <f t="shared" si="617"/>
        <v>38495</v>
      </c>
      <c r="AK485" s="193">
        <f t="shared" si="618"/>
        <v>3207.9166666666665</v>
      </c>
      <c r="AL485" s="193">
        <f t="shared" si="619"/>
        <v>129458</v>
      </c>
      <c r="AM485" s="69">
        <v>3.0929653315381902</v>
      </c>
    </row>
    <row r="486" spans="1:39" x14ac:dyDescent="0.3">
      <c r="A486" s="32">
        <v>45200</v>
      </c>
      <c r="B486" s="193">
        <f>'From State&amp;Country +Charts'!H499</f>
        <v>2409</v>
      </c>
      <c r="C486" s="193"/>
      <c r="D486" s="193">
        <f t="shared" si="603"/>
        <v>30268</v>
      </c>
      <c r="E486" s="193"/>
      <c r="F486" s="193">
        <f>'From State&amp;Country +Charts'!AN499</f>
        <v>1381</v>
      </c>
      <c r="G486" s="193"/>
      <c r="H486" s="193">
        <f t="shared" si="604"/>
        <v>17096</v>
      </c>
      <c r="I486" s="193"/>
      <c r="J486" s="193">
        <f>'From State&amp;Country +Charts'!AT499</f>
        <v>848</v>
      </c>
      <c r="K486" s="193"/>
      <c r="L486" s="193">
        <f t="shared" si="605"/>
        <v>10620</v>
      </c>
      <c r="M486" s="193"/>
      <c r="N486" s="4">
        <f>'From State&amp;Country +Charts'!F499</f>
        <v>548</v>
      </c>
      <c r="O486" s="193"/>
      <c r="P486" s="193">
        <f t="shared" si="606"/>
        <v>6775</v>
      </c>
      <c r="Q486" s="193"/>
      <c r="R486" s="4">
        <f>'From State&amp;Country +Charts'!O499</f>
        <v>460</v>
      </c>
      <c r="S486" s="193"/>
      <c r="T486" s="193">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3">
        <f>'From State&amp;Country +Charts'!BR499</f>
        <v>13941</v>
      </c>
      <c r="AD486" s="193">
        <f t="shared" si="613"/>
        <v>166088</v>
      </c>
      <c r="AE486" s="68">
        <f t="shared" si="614"/>
        <v>-0.11799316715171448</v>
      </c>
      <c r="AF486" s="52"/>
      <c r="AG486" s="193">
        <f t="shared" si="615"/>
        <v>13941</v>
      </c>
      <c r="AH486" s="193">
        <v>10003</v>
      </c>
      <c r="AI486" s="193">
        <f t="shared" si="616"/>
        <v>3938</v>
      </c>
      <c r="AJ486" s="193">
        <f t="shared" si="617"/>
        <v>40579</v>
      </c>
      <c r="AK486" s="193">
        <f t="shared" si="618"/>
        <v>3381.5833333333335</v>
      </c>
      <c r="AL486" s="193">
        <f t="shared" si="619"/>
        <v>125509</v>
      </c>
      <c r="AM486" s="69">
        <v>4.0929653315381902</v>
      </c>
    </row>
    <row r="487" spans="1:39" x14ac:dyDescent="0.3">
      <c r="A487" s="32">
        <v>45231</v>
      </c>
      <c r="B487" s="193">
        <f>'From State&amp;Country +Charts'!H500</f>
        <v>2111</v>
      </c>
      <c r="C487" s="193"/>
      <c r="D487" s="193">
        <f t="shared" si="603"/>
        <v>29929</v>
      </c>
      <c r="E487" s="193"/>
      <c r="F487" s="193">
        <f>'From State&amp;Country +Charts'!AN500</f>
        <v>1302</v>
      </c>
      <c r="G487" s="193"/>
      <c r="H487" s="193">
        <f t="shared" si="604"/>
        <v>17029</v>
      </c>
      <c r="I487" s="193"/>
      <c r="J487" s="193">
        <f>'From State&amp;Country +Charts'!AT500</f>
        <v>740</v>
      </c>
      <c r="K487" s="193"/>
      <c r="L487" s="193">
        <f t="shared" si="605"/>
        <v>10602</v>
      </c>
      <c r="M487" s="193"/>
      <c r="N487" s="4">
        <f>'From State&amp;Country +Charts'!F500</f>
        <v>506</v>
      </c>
      <c r="O487" s="193"/>
      <c r="P487" s="193">
        <f t="shared" si="606"/>
        <v>6746</v>
      </c>
      <c r="Q487" s="193"/>
      <c r="R487" s="4">
        <f>'From State&amp;Country +Charts'!O500</f>
        <v>402</v>
      </c>
      <c r="S487" s="193"/>
      <c r="T487" s="193">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3">
        <f>'From State&amp;Country +Charts'!BR500</f>
        <v>11889</v>
      </c>
      <c r="AD487" s="193">
        <f t="shared" si="613"/>
        <v>164934</v>
      </c>
      <c r="AE487" s="68">
        <f t="shared" si="614"/>
        <v>-8.8476577474507434E-2</v>
      </c>
      <c r="AF487" s="52"/>
      <c r="AG487" s="193">
        <f t="shared" si="615"/>
        <v>11889</v>
      </c>
      <c r="AH487" s="193">
        <v>10004</v>
      </c>
      <c r="AI487" s="193">
        <f t="shared" si="616"/>
        <v>1885</v>
      </c>
      <c r="AJ487" s="193">
        <f t="shared" si="617"/>
        <v>38252</v>
      </c>
      <c r="AK487" s="193">
        <f t="shared" si="618"/>
        <v>3187.6666666666665</v>
      </c>
      <c r="AL487" s="193">
        <f t="shared" si="619"/>
        <v>126682</v>
      </c>
      <c r="AM487" s="69">
        <v>5.0929653315381902</v>
      </c>
    </row>
    <row r="488" spans="1:39" x14ac:dyDescent="0.3">
      <c r="A488" s="32">
        <v>45261</v>
      </c>
      <c r="B488" s="193">
        <f>'From State&amp;Country +Charts'!H501</f>
        <v>1990</v>
      </c>
      <c r="C488" s="193"/>
      <c r="D488" s="193">
        <f t="shared" si="603"/>
        <v>29649</v>
      </c>
      <c r="E488" s="193"/>
      <c r="F488" s="193">
        <f>'From State&amp;Country +Charts'!AN501</f>
        <v>1286</v>
      </c>
      <c r="G488" s="193"/>
      <c r="H488" s="193">
        <f t="shared" si="604"/>
        <v>17114</v>
      </c>
      <c r="I488" s="193"/>
      <c r="J488" s="193">
        <f>'From State&amp;Country +Charts'!AT501</f>
        <v>716</v>
      </c>
      <c r="K488" s="193"/>
      <c r="L488" s="193">
        <f t="shared" si="605"/>
        <v>10651</v>
      </c>
      <c r="M488" s="193"/>
      <c r="N488" s="4">
        <f>'From State&amp;Country +Charts'!F501</f>
        <v>456</v>
      </c>
      <c r="O488" s="193"/>
      <c r="P488" s="193">
        <f t="shared" si="606"/>
        <v>6787</v>
      </c>
      <c r="Q488" s="193"/>
      <c r="R488" s="4">
        <f>'From State&amp;Country +Charts'!O501</f>
        <v>338</v>
      </c>
      <c r="S488" s="193"/>
      <c r="T488" s="193">
        <f t="shared" si="607"/>
        <v>5409</v>
      </c>
      <c r="U488" s="52"/>
      <c r="V488" s="67">
        <f t="shared" si="608"/>
        <v>0.17665335108743896</v>
      </c>
      <c r="W488" s="67">
        <f t="shared" si="609"/>
        <v>0.11415889924545052</v>
      </c>
      <c r="X488" s="67">
        <f t="shared" si="610"/>
        <v>6.3559698180204169E-2</v>
      </c>
      <c r="Y488" s="7">
        <f t="shared" si="611"/>
        <v>4.0479360852197069E-2</v>
      </c>
      <c r="Z488" s="7">
        <f t="shared" si="612"/>
        <v>3.0004438526409234E-2</v>
      </c>
      <c r="AA488" s="52"/>
      <c r="AB488" s="52"/>
      <c r="AC488" s="193">
        <f>'From State&amp;Country +Charts'!BR501</f>
        <v>11265</v>
      </c>
      <c r="AD488" s="193">
        <f t="shared" si="613"/>
        <v>164371</v>
      </c>
      <c r="AE488" s="68">
        <f t="shared" si="614"/>
        <v>-4.7598917822117004E-2</v>
      </c>
      <c r="AF488" s="52"/>
      <c r="AG488" s="193">
        <f t="shared" si="615"/>
        <v>11265</v>
      </c>
      <c r="AH488" s="193">
        <v>10005</v>
      </c>
      <c r="AI488" s="193">
        <f t="shared" si="616"/>
        <v>1260</v>
      </c>
      <c r="AJ488" s="193">
        <f t="shared" si="617"/>
        <v>35530</v>
      </c>
      <c r="AK488" s="193">
        <f t="shared" si="618"/>
        <v>2960.8333333333335</v>
      </c>
      <c r="AL488" s="193">
        <f t="shared" si="619"/>
        <v>128841</v>
      </c>
      <c r="AM488" s="69">
        <v>6.0929653315381804</v>
      </c>
    </row>
    <row r="489" spans="1:39" x14ac:dyDescent="0.3">
      <c r="A489" s="32">
        <v>45292</v>
      </c>
      <c r="B489" s="193">
        <f>'From State&amp;Country +Charts'!H502</f>
        <v>2220</v>
      </c>
      <c r="C489" s="193"/>
      <c r="D489" s="193">
        <f t="shared" si="603"/>
        <v>29317</v>
      </c>
      <c r="E489" s="193"/>
      <c r="F489" s="193">
        <f>'From State&amp;Country +Charts'!AN502</f>
        <v>1253</v>
      </c>
      <c r="G489" s="193"/>
      <c r="H489" s="193">
        <f t="shared" si="604"/>
        <v>16951</v>
      </c>
      <c r="I489" s="193"/>
      <c r="J489" s="193">
        <f>'From State&amp;Country +Charts'!AT502</f>
        <v>861</v>
      </c>
      <c r="K489" s="193"/>
      <c r="L489" s="193">
        <f t="shared" si="605"/>
        <v>10667</v>
      </c>
      <c r="M489" s="193"/>
      <c r="N489" s="4">
        <f>'From State&amp;Country +Charts'!F502</f>
        <v>524</v>
      </c>
      <c r="O489" s="193"/>
      <c r="P489" s="193">
        <f t="shared" si="606"/>
        <v>6765</v>
      </c>
      <c r="Q489" s="193"/>
      <c r="R489" s="4">
        <f>'From State&amp;Country +Charts'!O502</f>
        <v>378</v>
      </c>
      <c r="S489" s="193"/>
      <c r="T489" s="193">
        <f t="shared" si="607"/>
        <v>5333</v>
      </c>
      <c r="U489" s="52"/>
      <c r="V489" s="67">
        <f t="shared" si="608"/>
        <v>0.17704761145226891</v>
      </c>
      <c r="W489" s="67">
        <f t="shared" si="609"/>
        <v>9.9928223941303129E-2</v>
      </c>
      <c r="X489" s="67">
        <f t="shared" si="610"/>
        <v>6.86657628200016E-2</v>
      </c>
      <c r="Y489" s="7">
        <f t="shared" si="611"/>
        <v>4.1789616396841853E-2</v>
      </c>
      <c r="Z489" s="7">
        <f t="shared" si="612"/>
        <v>3.0145944652683627E-2</v>
      </c>
      <c r="AA489" s="52"/>
      <c r="AB489" s="52"/>
      <c r="AC489" s="193">
        <f>'From State&amp;Country +Charts'!BR502</f>
        <v>12539</v>
      </c>
      <c r="AD489" s="193">
        <f t="shared" si="613"/>
        <v>163182</v>
      </c>
      <c r="AE489" s="68">
        <f t="shared" si="614"/>
        <v>-8.6611305361305346E-2</v>
      </c>
      <c r="AF489" s="52"/>
      <c r="AG489" s="193">
        <f t="shared" si="615"/>
        <v>12539</v>
      </c>
      <c r="AH489" s="193">
        <v>10006</v>
      </c>
      <c r="AI489" s="193">
        <f t="shared" si="616"/>
        <v>2533</v>
      </c>
      <c r="AJ489" s="193">
        <f t="shared" si="617"/>
        <v>37259</v>
      </c>
      <c r="AK489" s="193">
        <f t="shared" si="618"/>
        <v>3104.9166666666665</v>
      </c>
      <c r="AL489" s="193">
        <f t="shared" si="619"/>
        <v>125923</v>
      </c>
      <c r="AM489" s="69">
        <v>7.0929653315381804</v>
      </c>
    </row>
    <row r="490" spans="1:39" x14ac:dyDescent="0.3">
      <c r="A490" s="32">
        <v>45323</v>
      </c>
      <c r="B490" s="193">
        <f>'From State&amp;Country +Charts'!H503</f>
        <v>2102</v>
      </c>
      <c r="C490" s="193"/>
      <c r="D490" s="193">
        <f t="shared" si="603"/>
        <v>29270</v>
      </c>
      <c r="E490" s="193"/>
      <c r="F490" s="193">
        <f>'From State&amp;Country +Charts'!AN503</f>
        <v>1325</v>
      </c>
      <c r="G490" s="193"/>
      <c r="H490" s="193">
        <f t="shared" si="604"/>
        <v>17045</v>
      </c>
      <c r="I490" s="193"/>
      <c r="J490" s="193">
        <f>'From State&amp;Country +Charts'!AT503</f>
        <v>871</v>
      </c>
      <c r="K490" s="193"/>
      <c r="L490" s="193">
        <f t="shared" si="605"/>
        <v>10763</v>
      </c>
      <c r="M490" s="193"/>
      <c r="N490" s="4">
        <f>'From State&amp;Country +Charts'!F503</f>
        <v>508</v>
      </c>
      <c r="O490" s="193"/>
      <c r="P490" s="193">
        <f t="shared" si="606"/>
        <v>6813</v>
      </c>
      <c r="Q490" s="193"/>
      <c r="R490" s="4">
        <f>'From State&amp;Country +Charts'!O503</f>
        <v>378</v>
      </c>
      <c r="S490" s="193"/>
      <c r="T490" s="193">
        <f t="shared" si="607"/>
        <v>5315</v>
      </c>
      <c r="U490" s="52"/>
      <c r="V490" s="67">
        <f t="shared" si="608"/>
        <v>0.17079710733728773</v>
      </c>
      <c r="W490" s="67">
        <f t="shared" si="609"/>
        <v>0.10766230600471277</v>
      </c>
      <c r="X490" s="67">
        <f t="shared" si="610"/>
        <v>7.0772730966116845E-2</v>
      </c>
      <c r="Y490" s="7">
        <f t="shared" si="611"/>
        <v>4.1277321849354023E-2</v>
      </c>
      <c r="Z490" s="7">
        <f t="shared" si="612"/>
        <v>3.0714227675306734E-2</v>
      </c>
      <c r="AA490" s="52"/>
      <c r="AB490" s="52"/>
      <c r="AC490" s="193">
        <f>'From State&amp;Country +Charts'!BR503</f>
        <v>12307</v>
      </c>
      <c r="AD490" s="193">
        <f t="shared" si="613"/>
        <v>163845</v>
      </c>
      <c r="AE490" s="68">
        <f t="shared" si="614"/>
        <v>5.6939196152524962E-2</v>
      </c>
      <c r="AF490" s="52"/>
      <c r="AG490" s="193">
        <f t="shared" si="615"/>
        <v>12307</v>
      </c>
      <c r="AH490" s="193">
        <v>10007</v>
      </c>
      <c r="AI490" s="193">
        <f t="shared" si="616"/>
        <v>2300</v>
      </c>
      <c r="AJ490" s="193">
        <f t="shared" si="617"/>
        <v>46767</v>
      </c>
      <c r="AK490" s="193">
        <f t="shared" si="618"/>
        <v>3897.25</v>
      </c>
      <c r="AL490" s="193">
        <f t="shared" si="619"/>
        <v>117078</v>
      </c>
      <c r="AM490" s="69">
        <v>8.0929653315381795</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BR489" activePane="bottomRight" state="frozen"/>
      <selection activeCell="A503" sqref="A503:XFD503"/>
      <selection pane="topRight" activeCell="A503" sqref="A503:XFD503"/>
      <selection pane="bottomLeft" activeCell="A503" sqref="A503:XFD503"/>
      <selection pane="bottomRight" activeCell="A503" sqref="A503:XFD503"/>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5" t="s">
        <v>633</v>
      </c>
      <c r="CL1" s="215"/>
    </row>
    <row r="2" spans="1:107" x14ac:dyDescent="0.3">
      <c r="BW2" s="8" t="s">
        <v>477</v>
      </c>
      <c r="BX2" s="23" t="s">
        <v>484</v>
      </c>
      <c r="BY2" s="8" t="s">
        <v>479</v>
      </c>
      <c r="CD2" s="8" t="s">
        <v>489</v>
      </c>
      <c r="CK2" s="215" t="s">
        <v>634</v>
      </c>
      <c r="CL2" s="215"/>
      <c r="DA2"/>
    </row>
    <row r="3" spans="1:107" s="1" customFormat="1" x14ac:dyDescent="0.3">
      <c r="A3" s="24"/>
      <c r="B3" s="24"/>
      <c r="C3" s="24"/>
      <c r="D3" s="196" t="s">
        <v>41</v>
      </c>
      <c r="E3" s="196" t="s">
        <v>42</v>
      </c>
      <c r="F3" s="196" t="s">
        <v>43</v>
      </c>
      <c r="G3" s="196" t="s">
        <v>44</v>
      </c>
      <c r="H3" s="196" t="s">
        <v>45</v>
      </c>
      <c r="I3" s="196" t="s">
        <v>46</v>
      </c>
      <c r="J3" s="196" t="s">
        <v>47</v>
      </c>
      <c r="K3" s="196" t="s">
        <v>48</v>
      </c>
      <c r="L3" s="196" t="s">
        <v>49</v>
      </c>
      <c r="M3" s="196" t="s">
        <v>50</v>
      </c>
      <c r="N3" s="196" t="s">
        <v>51</v>
      </c>
      <c r="O3" s="196" t="s">
        <v>52</v>
      </c>
      <c r="P3" s="196" t="s">
        <v>53</v>
      </c>
      <c r="Q3" s="196" t="s">
        <v>54</v>
      </c>
      <c r="R3" s="196" t="s">
        <v>55</v>
      </c>
      <c r="S3" s="196" t="s">
        <v>56</v>
      </c>
      <c r="T3" s="196" t="s">
        <v>57</v>
      </c>
      <c r="U3" s="196" t="s">
        <v>58</v>
      </c>
      <c r="V3" s="196" t="s">
        <v>59</v>
      </c>
      <c r="W3" s="196" t="s">
        <v>60</v>
      </c>
      <c r="X3" s="196" t="s">
        <v>61</v>
      </c>
      <c r="Y3" s="196" t="s">
        <v>62</v>
      </c>
      <c r="Z3" s="196" t="s">
        <v>63</v>
      </c>
      <c r="AA3" s="196" t="s">
        <v>64</v>
      </c>
      <c r="AB3" s="196" t="s">
        <v>65</v>
      </c>
      <c r="AC3" s="196" t="s">
        <v>66</v>
      </c>
      <c r="AD3" s="196" t="s">
        <v>67</v>
      </c>
      <c r="AE3" s="196" t="s">
        <v>68</v>
      </c>
      <c r="AF3" s="196" t="s">
        <v>69</v>
      </c>
      <c r="AG3" s="196" t="s">
        <v>70</v>
      </c>
      <c r="AH3" s="196" t="s">
        <v>71</v>
      </c>
      <c r="AI3" s="196" t="s">
        <v>72</v>
      </c>
      <c r="AJ3" s="196" t="s">
        <v>73</v>
      </c>
      <c r="AK3" s="196" t="s">
        <v>74</v>
      </c>
      <c r="AL3" s="196" t="s">
        <v>75</v>
      </c>
      <c r="AM3" s="196" t="s">
        <v>76</v>
      </c>
      <c r="AN3" s="196" t="s">
        <v>77</v>
      </c>
      <c r="AO3" s="196" t="s">
        <v>78</v>
      </c>
      <c r="AP3" s="196" t="s">
        <v>79</v>
      </c>
      <c r="AQ3" s="196" t="s">
        <v>80</v>
      </c>
      <c r="AR3" s="196" t="s">
        <v>81</v>
      </c>
      <c r="AS3" s="196" t="s">
        <v>82</v>
      </c>
      <c r="AT3" s="196" t="s">
        <v>83</v>
      </c>
      <c r="AU3" s="196" t="s">
        <v>84</v>
      </c>
      <c r="AV3" s="196" t="s">
        <v>85</v>
      </c>
      <c r="AW3" s="196" t="s">
        <v>86</v>
      </c>
      <c r="AX3" s="196" t="s">
        <v>87</v>
      </c>
      <c r="AY3" s="196" t="s">
        <v>88</v>
      </c>
      <c r="AZ3" s="196" t="s">
        <v>89</v>
      </c>
      <c r="BA3" s="196" t="s">
        <v>90</v>
      </c>
      <c r="BB3" s="196" t="s">
        <v>302</v>
      </c>
      <c r="BC3" s="196" t="s">
        <v>311</v>
      </c>
      <c r="BD3" s="196" t="s">
        <v>312</v>
      </c>
      <c r="BE3" s="196" t="s">
        <v>464</v>
      </c>
      <c r="BF3" s="196" t="s">
        <v>465</v>
      </c>
      <c r="BG3" s="196" t="s">
        <v>466</v>
      </c>
      <c r="BH3" s="196" t="s">
        <v>326</v>
      </c>
      <c r="BI3" s="196" t="s">
        <v>313</v>
      </c>
      <c r="BJ3" s="196" t="s">
        <v>467</v>
      </c>
      <c r="BK3" s="196" t="s">
        <v>325</v>
      </c>
      <c r="BL3" s="196" t="s">
        <v>314</v>
      </c>
      <c r="BM3" s="196" t="s">
        <v>468</v>
      </c>
      <c r="BN3" s="196" t="s">
        <v>469</v>
      </c>
      <c r="BO3" s="196" t="s">
        <v>470</v>
      </c>
      <c r="BP3" s="196" t="s">
        <v>40</v>
      </c>
      <c r="BQ3" s="196" t="s">
        <v>471</v>
      </c>
      <c r="BR3" s="197" t="s">
        <v>475</v>
      </c>
      <c r="BS3" s="196"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8">
        <v>35</v>
      </c>
      <c r="E16" s="198">
        <v>176.5</v>
      </c>
      <c r="F16" s="198">
        <v>158.5</v>
      </c>
      <c r="G16" s="198">
        <v>40</v>
      </c>
      <c r="H16" s="198">
        <v>1650.5</v>
      </c>
      <c r="I16" s="198">
        <v>214.5</v>
      </c>
      <c r="J16" s="198">
        <v>35</v>
      </c>
      <c r="K16" s="198">
        <v>6</v>
      </c>
      <c r="L16" s="198">
        <v>142.5</v>
      </c>
      <c r="M16" s="198">
        <v>47.5</v>
      </c>
      <c r="N16" s="198">
        <v>98</v>
      </c>
      <c r="O16" s="198">
        <v>376</v>
      </c>
      <c r="P16" s="198">
        <v>187.5</v>
      </c>
      <c r="Q16" s="198">
        <v>64</v>
      </c>
      <c r="R16" s="198">
        <v>55</v>
      </c>
      <c r="S16" s="198">
        <v>59.5</v>
      </c>
      <c r="T16" s="198">
        <v>21.5</v>
      </c>
      <c r="U16" s="198">
        <v>51.5</v>
      </c>
      <c r="V16" s="198">
        <v>11.5</v>
      </c>
      <c r="W16" s="198">
        <v>52</v>
      </c>
      <c r="X16" s="198">
        <v>55.5</v>
      </c>
      <c r="Y16" s="198">
        <v>136</v>
      </c>
      <c r="Z16" s="198">
        <v>137.5</v>
      </c>
      <c r="AA16" s="198">
        <v>20</v>
      </c>
      <c r="AB16" s="198">
        <v>76</v>
      </c>
      <c r="AC16" s="198">
        <v>208.5</v>
      </c>
      <c r="AD16" s="198">
        <v>44</v>
      </c>
      <c r="AE16" s="198">
        <v>94</v>
      </c>
      <c r="AF16" s="198">
        <v>14</v>
      </c>
      <c r="AG16" s="198">
        <v>69</v>
      </c>
      <c r="AH16" s="198">
        <v>68</v>
      </c>
      <c r="AI16" s="198">
        <v>109.5</v>
      </c>
      <c r="AJ16" s="198">
        <v>54.5</v>
      </c>
      <c r="AK16" s="198">
        <v>34.5</v>
      </c>
      <c r="AL16" s="198">
        <v>92</v>
      </c>
      <c r="AM16" s="198">
        <v>55</v>
      </c>
      <c r="AN16" s="198">
        <v>1038.5</v>
      </c>
      <c r="AO16" s="198">
        <v>77.5</v>
      </c>
      <c r="AP16" s="198">
        <v>9.5</v>
      </c>
      <c r="AQ16" s="198">
        <v>36</v>
      </c>
      <c r="AR16" s="198">
        <v>28.5</v>
      </c>
      <c r="AS16" s="198">
        <v>40.5</v>
      </c>
      <c r="AT16" s="198">
        <v>245.5</v>
      </c>
      <c r="AU16" s="198">
        <v>117</v>
      </c>
      <c r="AV16" s="198">
        <v>6</v>
      </c>
      <c r="AW16" s="198">
        <v>91</v>
      </c>
      <c r="AX16" s="198">
        <v>10.5</v>
      </c>
      <c r="AY16" s="198">
        <v>9</v>
      </c>
      <c r="AZ16" s="198">
        <v>80.5</v>
      </c>
      <c r="BA16" s="198">
        <v>59.5</v>
      </c>
      <c r="BB16" s="198">
        <v>5.5</v>
      </c>
      <c r="BC16" s="198">
        <v>13.5</v>
      </c>
      <c r="BD16" s="198">
        <v>53</v>
      </c>
      <c r="BE16" s="198">
        <v>1</v>
      </c>
      <c r="BF16" s="198">
        <v>0.5</v>
      </c>
      <c r="BG16" s="198">
        <v>1</v>
      </c>
      <c r="BH16" s="198">
        <v>1.5</v>
      </c>
      <c r="BI16" s="198">
        <v>6.5</v>
      </c>
      <c r="BJ16" s="198">
        <v>0</v>
      </c>
      <c r="BK16" s="198">
        <v>1</v>
      </c>
      <c r="BL16" s="198">
        <v>2.5</v>
      </c>
      <c r="BM16" s="198">
        <v>0.5</v>
      </c>
      <c r="BN16" s="198">
        <v>0</v>
      </c>
      <c r="BO16" s="4">
        <f t="shared" si="0"/>
        <v>81</v>
      </c>
      <c r="BP16" s="198">
        <v>71</v>
      </c>
      <c r="BQ16" s="4">
        <f t="shared" si="1"/>
        <v>171.5</v>
      </c>
      <c r="BR16" s="199">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8">
        <v>26</v>
      </c>
      <c r="E26" s="198">
        <v>215</v>
      </c>
      <c r="F26" s="198">
        <v>152</v>
      </c>
      <c r="G26" s="198">
        <v>32.5</v>
      </c>
      <c r="H26" s="198">
        <v>1398.5</v>
      </c>
      <c r="I26" s="198">
        <v>201</v>
      </c>
      <c r="J26" s="198">
        <v>29</v>
      </c>
      <c r="K26" s="198">
        <v>4.5</v>
      </c>
      <c r="L26" s="198">
        <v>122</v>
      </c>
      <c r="M26" s="198">
        <v>48</v>
      </c>
      <c r="N26" s="198">
        <v>70.5</v>
      </c>
      <c r="O26" s="198">
        <v>376</v>
      </c>
      <c r="P26" s="198">
        <v>146.5</v>
      </c>
      <c r="Q26" s="198">
        <v>50</v>
      </c>
      <c r="R26" s="198">
        <v>59.5</v>
      </c>
      <c r="S26" s="198">
        <v>56.5</v>
      </c>
      <c r="T26" s="198">
        <v>19.5</v>
      </c>
      <c r="U26" s="198">
        <v>44</v>
      </c>
      <c r="V26" s="198">
        <v>11.5</v>
      </c>
      <c r="W26" s="198">
        <v>45</v>
      </c>
      <c r="X26" s="198">
        <v>46</v>
      </c>
      <c r="Y26" s="198">
        <v>115</v>
      </c>
      <c r="Z26" s="198">
        <v>127</v>
      </c>
      <c r="AA26" s="198">
        <v>14.5</v>
      </c>
      <c r="AB26" s="198">
        <v>62.5</v>
      </c>
      <c r="AC26" s="198">
        <v>194.5</v>
      </c>
      <c r="AD26" s="198">
        <v>41</v>
      </c>
      <c r="AE26" s="198">
        <v>73.5</v>
      </c>
      <c r="AF26" s="198">
        <v>11</v>
      </c>
      <c r="AG26" s="198">
        <v>43.5</v>
      </c>
      <c r="AH26" s="198">
        <v>49</v>
      </c>
      <c r="AI26" s="198">
        <v>86</v>
      </c>
      <c r="AJ26" s="198">
        <v>34</v>
      </c>
      <c r="AK26" s="198">
        <v>31</v>
      </c>
      <c r="AL26" s="198">
        <v>100</v>
      </c>
      <c r="AM26" s="198">
        <v>57.5</v>
      </c>
      <c r="AN26" s="198">
        <v>879</v>
      </c>
      <c r="AO26" s="198">
        <v>64</v>
      </c>
      <c r="AP26" s="198">
        <v>8</v>
      </c>
      <c r="AQ26" s="198">
        <v>26.5</v>
      </c>
      <c r="AR26" s="198">
        <v>26.5</v>
      </c>
      <c r="AS26" s="198">
        <v>40.5</v>
      </c>
      <c r="AT26" s="198">
        <v>248.5</v>
      </c>
      <c r="AU26" s="198">
        <v>105.5</v>
      </c>
      <c r="AV26" s="198">
        <v>6.5</v>
      </c>
      <c r="AW26" s="198">
        <v>77.5</v>
      </c>
      <c r="AX26" s="198">
        <v>5.5</v>
      </c>
      <c r="AY26" s="198">
        <v>6</v>
      </c>
      <c r="AZ26" s="198">
        <v>67</v>
      </c>
      <c r="BA26" s="198">
        <v>53.5</v>
      </c>
      <c r="BB26" s="198">
        <v>8</v>
      </c>
      <c r="BC26" s="198">
        <v>9</v>
      </c>
      <c r="BD26" s="198">
        <v>46</v>
      </c>
      <c r="BE26" s="198">
        <v>1</v>
      </c>
      <c r="BF26" s="198">
        <v>0.5</v>
      </c>
      <c r="BG26" s="198">
        <v>0.5</v>
      </c>
      <c r="BH26" s="198">
        <v>0</v>
      </c>
      <c r="BI26" s="198">
        <v>5</v>
      </c>
      <c r="BJ26" s="198">
        <v>0</v>
      </c>
      <c r="BK26" s="198">
        <v>1.5</v>
      </c>
      <c r="BL26" s="198">
        <v>1</v>
      </c>
      <c r="BM26" s="198">
        <v>0</v>
      </c>
      <c r="BN26" s="198">
        <v>0</v>
      </c>
      <c r="BO26" s="4">
        <f t="shared" si="0"/>
        <v>64.5</v>
      </c>
      <c r="BP26" s="198">
        <v>102.5</v>
      </c>
      <c r="BQ26" s="4">
        <f t="shared" si="1"/>
        <v>176</v>
      </c>
      <c r="BR26" s="199">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8">
        <v>31</v>
      </c>
      <c r="E30" s="198">
        <v>219</v>
      </c>
      <c r="F30" s="198">
        <v>169</v>
      </c>
      <c r="G30" s="198">
        <v>30</v>
      </c>
      <c r="H30" s="198">
        <v>1396.5</v>
      </c>
      <c r="I30" s="198">
        <v>216</v>
      </c>
      <c r="J30" s="198">
        <v>34.5</v>
      </c>
      <c r="K30" s="198">
        <v>5.5</v>
      </c>
      <c r="L30" s="198">
        <v>135.5</v>
      </c>
      <c r="M30" s="198">
        <v>48</v>
      </c>
      <c r="N30" s="198">
        <v>82.5</v>
      </c>
      <c r="O30" s="198">
        <v>324</v>
      </c>
      <c r="P30" s="198">
        <v>138</v>
      </c>
      <c r="Q30" s="198">
        <v>61</v>
      </c>
      <c r="R30" s="198">
        <v>65</v>
      </c>
      <c r="S30" s="198">
        <v>63</v>
      </c>
      <c r="T30" s="198">
        <v>20.5</v>
      </c>
      <c r="U30" s="198">
        <v>41.5</v>
      </c>
      <c r="V30" s="198">
        <v>16.5</v>
      </c>
      <c r="W30" s="198">
        <v>42.5</v>
      </c>
      <c r="X30" s="198">
        <v>49</v>
      </c>
      <c r="Y30" s="198">
        <v>102</v>
      </c>
      <c r="Z30" s="198">
        <v>137.5</v>
      </c>
      <c r="AA30" s="198">
        <v>25</v>
      </c>
      <c r="AB30" s="198">
        <v>75</v>
      </c>
      <c r="AC30" s="198">
        <v>183.5</v>
      </c>
      <c r="AD30" s="198">
        <v>41</v>
      </c>
      <c r="AE30" s="198">
        <v>83</v>
      </c>
      <c r="AF30" s="198">
        <v>17</v>
      </c>
      <c r="AG30" s="198">
        <v>49</v>
      </c>
      <c r="AH30" s="198">
        <v>43</v>
      </c>
      <c r="AI30" s="198">
        <v>97.5</v>
      </c>
      <c r="AJ30" s="198">
        <v>48</v>
      </c>
      <c r="AK30" s="198">
        <v>26.5</v>
      </c>
      <c r="AL30" s="198">
        <v>97.5</v>
      </c>
      <c r="AM30" s="198">
        <v>70.5</v>
      </c>
      <c r="AN30" s="198">
        <v>927</v>
      </c>
      <c r="AO30" s="198">
        <v>62.5</v>
      </c>
      <c r="AP30" s="198">
        <v>5.5</v>
      </c>
      <c r="AQ30" s="198">
        <v>29</v>
      </c>
      <c r="AR30" s="198">
        <v>32.5</v>
      </c>
      <c r="AS30" s="198">
        <v>33</v>
      </c>
      <c r="AT30" s="198">
        <v>223.5</v>
      </c>
      <c r="AU30" s="198">
        <v>112</v>
      </c>
      <c r="AV30" s="198">
        <v>6.5</v>
      </c>
      <c r="AW30" s="198">
        <v>91</v>
      </c>
      <c r="AX30" s="198">
        <v>2</v>
      </c>
      <c r="AY30" s="198">
        <v>5</v>
      </c>
      <c r="AZ30" s="198">
        <v>73.5</v>
      </c>
      <c r="BA30" s="198">
        <v>52</v>
      </c>
      <c r="BB30" s="198">
        <v>8.5</v>
      </c>
      <c r="BC30" s="198">
        <v>14</v>
      </c>
      <c r="BD30" s="198">
        <v>51</v>
      </c>
      <c r="BE30" s="198">
        <v>1.5</v>
      </c>
      <c r="BF30" s="198">
        <v>0</v>
      </c>
      <c r="BG30" s="198">
        <v>0</v>
      </c>
      <c r="BH30" s="198">
        <v>0</v>
      </c>
      <c r="BI30" s="198">
        <v>4</v>
      </c>
      <c r="BJ30" s="198">
        <v>0</v>
      </c>
      <c r="BK30" s="198">
        <v>3.5</v>
      </c>
      <c r="BL30" s="198">
        <v>1</v>
      </c>
      <c r="BM30" s="198">
        <v>0</v>
      </c>
      <c r="BN30" s="198">
        <v>0</v>
      </c>
      <c r="BO30" s="4">
        <f t="shared" si="0"/>
        <v>75</v>
      </c>
      <c r="BP30" s="198">
        <v>118.5</v>
      </c>
      <c r="BQ30" s="4">
        <f t="shared" si="1"/>
        <v>199</v>
      </c>
      <c r="BR30" s="199">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8">
        <v>23</v>
      </c>
      <c r="E47" s="198">
        <v>259</v>
      </c>
      <c r="F47" s="198">
        <v>157.5</v>
      </c>
      <c r="G47" s="198">
        <v>31</v>
      </c>
      <c r="H47" s="198">
        <v>1421</v>
      </c>
      <c r="I47" s="198">
        <v>200</v>
      </c>
      <c r="J47" s="198">
        <v>26</v>
      </c>
      <c r="K47" s="198">
        <v>8</v>
      </c>
      <c r="L47" s="198">
        <v>126.5</v>
      </c>
      <c r="M47" s="198">
        <v>58</v>
      </c>
      <c r="N47" s="198">
        <v>76.5</v>
      </c>
      <c r="O47" s="198">
        <v>347.5</v>
      </c>
      <c r="P47" s="198">
        <v>141.5</v>
      </c>
      <c r="Q47" s="198">
        <v>62.5</v>
      </c>
      <c r="R47" s="198">
        <v>50.5</v>
      </c>
      <c r="S47" s="198">
        <v>59</v>
      </c>
      <c r="T47" s="198">
        <v>21.5</v>
      </c>
      <c r="U47" s="198">
        <v>37.5</v>
      </c>
      <c r="V47" s="198">
        <v>10</v>
      </c>
      <c r="W47" s="198">
        <v>37.5</v>
      </c>
      <c r="X47" s="198">
        <v>58</v>
      </c>
      <c r="Y47" s="198">
        <v>93</v>
      </c>
      <c r="Z47" s="198">
        <v>126</v>
      </c>
      <c r="AA47" s="198">
        <v>16.5</v>
      </c>
      <c r="AB47" s="198">
        <v>65</v>
      </c>
      <c r="AC47" s="198">
        <v>230</v>
      </c>
      <c r="AD47" s="198">
        <v>40.5</v>
      </c>
      <c r="AE47" s="198">
        <v>72.5</v>
      </c>
      <c r="AF47" s="198">
        <v>14</v>
      </c>
      <c r="AG47" s="198">
        <v>49.5</v>
      </c>
      <c r="AH47" s="198">
        <v>48.5</v>
      </c>
      <c r="AI47" s="198">
        <v>98.5</v>
      </c>
      <c r="AJ47" s="198">
        <v>41</v>
      </c>
      <c r="AK47" s="198">
        <v>46</v>
      </c>
      <c r="AL47" s="198">
        <v>97</v>
      </c>
      <c r="AM47" s="198">
        <v>57</v>
      </c>
      <c r="AN47" s="198">
        <v>982.5</v>
      </c>
      <c r="AO47" s="198">
        <v>67</v>
      </c>
      <c r="AP47" s="198">
        <v>6.5</v>
      </c>
      <c r="AQ47" s="198">
        <v>30</v>
      </c>
      <c r="AR47" s="198">
        <v>34</v>
      </c>
      <c r="AS47" s="198">
        <v>44</v>
      </c>
      <c r="AT47" s="198">
        <v>267</v>
      </c>
      <c r="AU47" s="198">
        <v>100</v>
      </c>
      <c r="AV47" s="198">
        <v>8.5</v>
      </c>
      <c r="AW47" s="198">
        <v>73.5</v>
      </c>
      <c r="AX47" s="198">
        <v>5</v>
      </c>
      <c r="AY47" s="198">
        <v>6.5</v>
      </c>
      <c r="AZ47" s="198">
        <v>57.5</v>
      </c>
      <c r="BA47" s="198">
        <v>57</v>
      </c>
      <c r="BB47" s="198">
        <v>5.5</v>
      </c>
      <c r="BC47" s="198">
        <v>8</v>
      </c>
      <c r="BD47" s="198">
        <v>46</v>
      </c>
      <c r="BE47" s="198">
        <v>0</v>
      </c>
      <c r="BF47" s="198">
        <v>0</v>
      </c>
      <c r="BG47" s="198">
        <v>0</v>
      </c>
      <c r="BH47" s="198">
        <v>1</v>
      </c>
      <c r="BI47" s="198">
        <v>8.5</v>
      </c>
      <c r="BJ47" s="198">
        <v>0</v>
      </c>
      <c r="BK47" s="198">
        <v>2</v>
      </c>
      <c r="BL47" s="198">
        <v>1</v>
      </c>
      <c r="BM47" s="198">
        <v>0</v>
      </c>
      <c r="BN47" s="198">
        <v>0</v>
      </c>
      <c r="BO47" s="4">
        <f t="shared" si="0"/>
        <v>66.5</v>
      </c>
      <c r="BP47" s="198">
        <v>96.5</v>
      </c>
      <c r="BQ47" s="4">
        <f t="shared" si="1"/>
        <v>185.5</v>
      </c>
      <c r="BR47" s="199">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8">
        <v>16</v>
      </c>
      <c r="E50" s="198">
        <v>211.5</v>
      </c>
      <c r="F50" s="198">
        <v>146</v>
      </c>
      <c r="G50" s="198">
        <v>32.5</v>
      </c>
      <c r="H50" s="198">
        <v>1227.5</v>
      </c>
      <c r="I50" s="198">
        <v>198.5</v>
      </c>
      <c r="J50" s="198">
        <v>24.5</v>
      </c>
      <c r="K50" s="198">
        <v>1</v>
      </c>
      <c r="L50" s="198">
        <v>101</v>
      </c>
      <c r="M50" s="198">
        <v>45.5</v>
      </c>
      <c r="N50" s="198">
        <v>56.5</v>
      </c>
      <c r="O50" s="198">
        <v>331</v>
      </c>
      <c r="P50" s="198">
        <v>130</v>
      </c>
      <c r="Q50" s="198">
        <v>56</v>
      </c>
      <c r="R50" s="198">
        <v>50</v>
      </c>
      <c r="S50" s="198">
        <v>54</v>
      </c>
      <c r="T50" s="198">
        <v>19</v>
      </c>
      <c r="U50" s="198">
        <v>45</v>
      </c>
      <c r="V50" s="198">
        <v>12.5</v>
      </c>
      <c r="W50" s="198">
        <v>31.5</v>
      </c>
      <c r="X50" s="198">
        <v>60</v>
      </c>
      <c r="Y50" s="198">
        <v>78</v>
      </c>
      <c r="Z50" s="198">
        <v>113</v>
      </c>
      <c r="AA50" s="198">
        <v>13</v>
      </c>
      <c r="AB50" s="198">
        <v>60.5</v>
      </c>
      <c r="AC50" s="198">
        <v>195</v>
      </c>
      <c r="AD50" s="198">
        <v>27.5</v>
      </c>
      <c r="AE50" s="198">
        <v>76.5</v>
      </c>
      <c r="AF50" s="198">
        <v>16</v>
      </c>
      <c r="AG50" s="198">
        <v>44.5</v>
      </c>
      <c r="AH50" s="198">
        <v>48.5</v>
      </c>
      <c r="AI50" s="198">
        <v>74.5</v>
      </c>
      <c r="AJ50" s="198">
        <v>41.5</v>
      </c>
      <c r="AK50" s="198">
        <v>36</v>
      </c>
      <c r="AL50" s="198">
        <v>83</v>
      </c>
      <c r="AM50" s="198">
        <v>50.5</v>
      </c>
      <c r="AN50" s="198">
        <v>891.5</v>
      </c>
      <c r="AO50" s="198">
        <v>53.5</v>
      </c>
      <c r="AP50" s="198">
        <v>7.5</v>
      </c>
      <c r="AQ50" s="198">
        <v>24.5</v>
      </c>
      <c r="AR50" s="198">
        <v>24.5</v>
      </c>
      <c r="AS50" s="198">
        <v>32.5</v>
      </c>
      <c r="AT50" s="198">
        <v>238.5</v>
      </c>
      <c r="AU50" s="198">
        <v>94.5</v>
      </c>
      <c r="AV50" s="198">
        <v>5.5</v>
      </c>
      <c r="AW50" s="198">
        <v>71</v>
      </c>
      <c r="AX50" s="198">
        <v>4.5</v>
      </c>
      <c r="AY50" s="198">
        <v>10.5</v>
      </c>
      <c r="AZ50" s="198">
        <v>57.5</v>
      </c>
      <c r="BA50" s="198">
        <v>50.5</v>
      </c>
      <c r="BB50" s="198">
        <v>4.5</v>
      </c>
      <c r="BC50" s="198">
        <v>8.5</v>
      </c>
      <c r="BD50" s="198">
        <v>35.5</v>
      </c>
      <c r="BE50" s="198">
        <v>0</v>
      </c>
      <c r="BF50" s="198">
        <v>0</v>
      </c>
      <c r="BG50" s="198">
        <v>0</v>
      </c>
      <c r="BH50" s="198">
        <v>0</v>
      </c>
      <c r="BI50" s="198">
        <v>6</v>
      </c>
      <c r="BJ50" s="198">
        <v>0</v>
      </c>
      <c r="BK50" s="198">
        <v>1</v>
      </c>
      <c r="BL50" s="198">
        <v>2</v>
      </c>
      <c r="BM50" s="198">
        <v>0</v>
      </c>
      <c r="BN50" s="198">
        <v>0</v>
      </c>
      <c r="BO50" s="4">
        <f t="shared" si="0"/>
        <v>53</v>
      </c>
      <c r="BP50" s="198">
        <v>102.5</v>
      </c>
      <c r="BQ50" s="4">
        <f t="shared" si="1"/>
        <v>167</v>
      </c>
      <c r="BR50" s="199">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8">
        <f t="shared" ref="D66:BN66" si="13">ROUND((D65+D67)/2,2)</f>
        <v>47.5</v>
      </c>
      <c r="E66" s="198">
        <f t="shared" si="13"/>
        <v>363.5</v>
      </c>
      <c r="F66" s="198">
        <f t="shared" si="13"/>
        <v>228</v>
      </c>
      <c r="G66" s="198">
        <f t="shared" si="13"/>
        <v>52.5</v>
      </c>
      <c r="H66" s="198">
        <f t="shared" si="13"/>
        <v>1733.5</v>
      </c>
      <c r="I66" s="198">
        <f t="shared" si="13"/>
        <v>248</v>
      </c>
      <c r="J66" s="198">
        <f t="shared" si="13"/>
        <v>43</v>
      </c>
      <c r="K66" s="198">
        <f t="shared" si="13"/>
        <v>5.5</v>
      </c>
      <c r="L66" s="198">
        <f t="shared" si="13"/>
        <v>162.5</v>
      </c>
      <c r="M66" s="198">
        <f t="shared" si="13"/>
        <v>69</v>
      </c>
      <c r="N66" s="198">
        <f t="shared" si="13"/>
        <v>86.5</v>
      </c>
      <c r="O66" s="198">
        <f t="shared" si="13"/>
        <v>412</v>
      </c>
      <c r="P66" s="198">
        <f t="shared" si="13"/>
        <v>150</v>
      </c>
      <c r="Q66" s="198">
        <f t="shared" si="13"/>
        <v>51.5</v>
      </c>
      <c r="R66" s="198">
        <f t="shared" si="13"/>
        <v>64.5</v>
      </c>
      <c r="S66" s="198">
        <f t="shared" si="13"/>
        <v>74.5</v>
      </c>
      <c r="T66" s="198">
        <f t="shared" si="13"/>
        <v>23</v>
      </c>
      <c r="U66" s="198">
        <f t="shared" si="13"/>
        <v>64</v>
      </c>
      <c r="V66" s="198">
        <f t="shared" si="13"/>
        <v>13.5</v>
      </c>
      <c r="W66" s="198">
        <f t="shared" si="13"/>
        <v>49.5</v>
      </c>
      <c r="X66" s="198">
        <f t="shared" si="13"/>
        <v>55.5</v>
      </c>
      <c r="Y66" s="198">
        <f t="shared" si="13"/>
        <v>118</v>
      </c>
      <c r="Z66" s="198">
        <f t="shared" si="13"/>
        <v>143.5</v>
      </c>
      <c r="AA66" s="198">
        <f t="shared" si="13"/>
        <v>27</v>
      </c>
      <c r="AB66" s="198">
        <f t="shared" si="13"/>
        <v>84</v>
      </c>
      <c r="AC66" s="198">
        <f t="shared" si="13"/>
        <v>318.5</v>
      </c>
      <c r="AD66" s="198">
        <f t="shared" si="13"/>
        <v>46.5</v>
      </c>
      <c r="AE66" s="198">
        <f t="shared" si="13"/>
        <v>92.5</v>
      </c>
      <c r="AF66" s="198">
        <f t="shared" si="13"/>
        <v>15.5</v>
      </c>
      <c r="AG66" s="198">
        <f t="shared" si="13"/>
        <v>50.5</v>
      </c>
      <c r="AH66" s="198">
        <f t="shared" si="13"/>
        <v>70</v>
      </c>
      <c r="AI66" s="198">
        <f t="shared" si="13"/>
        <v>113</v>
      </c>
      <c r="AJ66" s="198">
        <f t="shared" si="13"/>
        <v>53.5</v>
      </c>
      <c r="AK66" s="198">
        <f t="shared" si="13"/>
        <v>51.5</v>
      </c>
      <c r="AL66" s="198">
        <f t="shared" si="13"/>
        <v>103</v>
      </c>
      <c r="AM66" s="198">
        <f t="shared" si="13"/>
        <v>97.5</v>
      </c>
      <c r="AN66" s="198">
        <f t="shared" si="13"/>
        <v>997.5</v>
      </c>
      <c r="AO66" s="198">
        <f t="shared" si="13"/>
        <v>89</v>
      </c>
      <c r="AP66" s="198">
        <f t="shared" si="13"/>
        <v>8</v>
      </c>
      <c r="AQ66" s="198">
        <f t="shared" si="13"/>
        <v>34.5</v>
      </c>
      <c r="AR66" s="198">
        <f t="shared" si="13"/>
        <v>33.5</v>
      </c>
      <c r="AS66" s="198">
        <f t="shared" si="13"/>
        <v>43</v>
      </c>
      <c r="AT66" s="198">
        <f t="shared" si="13"/>
        <v>385</v>
      </c>
      <c r="AU66" s="198">
        <f t="shared" si="13"/>
        <v>140.5</v>
      </c>
      <c r="AV66" s="198">
        <f t="shared" si="13"/>
        <v>6</v>
      </c>
      <c r="AW66" s="198">
        <f t="shared" si="13"/>
        <v>103</v>
      </c>
      <c r="AX66" s="198">
        <f t="shared" si="13"/>
        <v>692</v>
      </c>
      <c r="AY66" s="198">
        <f t="shared" si="13"/>
        <v>10.5</v>
      </c>
      <c r="AZ66" s="198">
        <f t="shared" si="13"/>
        <v>83.5</v>
      </c>
      <c r="BA66" s="198">
        <f t="shared" si="13"/>
        <v>78.5</v>
      </c>
      <c r="BB66" s="198">
        <f t="shared" si="13"/>
        <v>8</v>
      </c>
      <c r="BC66" s="198">
        <f t="shared" si="13"/>
        <v>14</v>
      </c>
      <c r="BD66" s="198">
        <f t="shared" si="13"/>
        <v>42</v>
      </c>
      <c r="BE66" s="198">
        <f t="shared" si="13"/>
        <v>0.5</v>
      </c>
      <c r="BF66" s="198">
        <f t="shared" si="13"/>
        <v>0</v>
      </c>
      <c r="BG66" s="198">
        <f t="shared" si="13"/>
        <v>0</v>
      </c>
      <c r="BH66" s="198">
        <f t="shared" si="13"/>
        <v>0</v>
      </c>
      <c r="BI66" s="198">
        <f t="shared" si="13"/>
        <v>11</v>
      </c>
      <c r="BJ66" s="198">
        <f t="shared" si="13"/>
        <v>0</v>
      </c>
      <c r="BK66" s="198">
        <f t="shared" si="13"/>
        <v>0.5</v>
      </c>
      <c r="BL66" s="198">
        <f t="shared" si="13"/>
        <v>2.5</v>
      </c>
      <c r="BM66" s="198">
        <f t="shared" si="13"/>
        <v>0</v>
      </c>
      <c r="BN66" s="198">
        <f t="shared" si="13"/>
        <v>0</v>
      </c>
      <c r="BO66" s="4">
        <f t="shared" si="0"/>
        <v>70.5</v>
      </c>
      <c r="BP66" s="198">
        <f>ROUND((BP65+BP67)/2,2)</f>
        <v>577.5</v>
      </c>
      <c r="BQ66" s="4">
        <f t="shared" si="1"/>
        <v>343</v>
      </c>
      <c r="BR66" s="199">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199">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0">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1">
        <v>63</v>
      </c>
      <c r="E219" s="201">
        <v>245</v>
      </c>
      <c r="F219" s="201">
        <v>425</v>
      </c>
      <c r="G219" s="201">
        <v>68</v>
      </c>
      <c r="H219" s="201">
        <v>1968</v>
      </c>
      <c r="I219" s="201">
        <v>405</v>
      </c>
      <c r="J219" s="201">
        <v>49</v>
      </c>
      <c r="K219" s="201">
        <v>7</v>
      </c>
      <c r="L219" s="201">
        <v>325</v>
      </c>
      <c r="M219" s="201">
        <v>143</v>
      </c>
      <c r="N219" s="201">
        <v>208</v>
      </c>
      <c r="O219" s="201">
        <v>502</v>
      </c>
      <c r="P219" s="201">
        <v>251</v>
      </c>
      <c r="Q219" s="201">
        <v>100</v>
      </c>
      <c r="R219" s="201">
        <v>76</v>
      </c>
      <c r="S219" s="201">
        <v>99</v>
      </c>
      <c r="T219" s="201">
        <v>50</v>
      </c>
      <c r="U219" s="201">
        <v>71</v>
      </c>
      <c r="V219" s="201">
        <v>28</v>
      </c>
      <c r="W219" s="201">
        <v>87</v>
      </c>
      <c r="X219" s="201">
        <v>101</v>
      </c>
      <c r="Y219" s="201">
        <v>178</v>
      </c>
      <c r="Z219" s="201">
        <v>130</v>
      </c>
      <c r="AA219" s="201">
        <v>19</v>
      </c>
      <c r="AB219" s="201">
        <v>102</v>
      </c>
      <c r="AC219" s="201">
        <v>247</v>
      </c>
      <c r="AD219" s="201">
        <v>64</v>
      </c>
      <c r="AE219" s="201">
        <v>291</v>
      </c>
      <c r="AF219" s="201">
        <v>33</v>
      </c>
      <c r="AG219" s="201">
        <v>87</v>
      </c>
      <c r="AH219" s="201">
        <v>122</v>
      </c>
      <c r="AI219" s="201">
        <v>170</v>
      </c>
      <c r="AJ219" s="201">
        <v>113</v>
      </c>
      <c r="AK219" s="201">
        <v>38</v>
      </c>
      <c r="AL219" s="201">
        <v>177</v>
      </c>
      <c r="AM219" s="201">
        <v>86</v>
      </c>
      <c r="AN219" s="201">
        <v>1466</v>
      </c>
      <c r="AO219" s="201">
        <v>153</v>
      </c>
      <c r="AP219" s="201">
        <v>12</v>
      </c>
      <c r="AQ219" s="201">
        <v>65</v>
      </c>
      <c r="AR219" s="201">
        <v>49</v>
      </c>
      <c r="AS219" s="201">
        <v>124</v>
      </c>
      <c r="AT219" s="201">
        <v>577</v>
      </c>
      <c r="AU219" s="201">
        <v>250</v>
      </c>
      <c r="AV219" s="201">
        <v>14</v>
      </c>
      <c r="AW219" s="201">
        <v>192</v>
      </c>
      <c r="AX219" s="201">
        <v>372</v>
      </c>
      <c r="AY219" s="201">
        <v>16</v>
      </c>
      <c r="AZ219" s="201">
        <v>127</v>
      </c>
      <c r="BA219" s="201">
        <v>63</v>
      </c>
      <c r="BB219" s="201">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1">
        <v>4811</v>
      </c>
      <c r="BZ263" s="201">
        <f t="shared" si="69"/>
        <v>4490</v>
      </c>
      <c r="CA263" s="201">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1">
        <v>6115</v>
      </c>
      <c r="BZ264" s="201">
        <f t="shared" si="69"/>
        <v>3541</v>
      </c>
      <c r="CA264" s="201">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1">
        <v>4765</v>
      </c>
      <c r="BZ265" s="201">
        <f t="shared" si="69"/>
        <v>4392</v>
      </c>
      <c r="CA265" s="201">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1">
        <v>4655</v>
      </c>
      <c r="BZ266" s="201">
        <f t="shared" si="69"/>
        <v>6813</v>
      </c>
      <c r="CA266" s="201">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1">
        <v>6258</v>
      </c>
      <c r="BZ267" s="201">
        <f t="shared" si="69"/>
        <v>4064</v>
      </c>
      <c r="CA267" s="201">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1">
        <v>5368</v>
      </c>
      <c r="BZ268" s="201">
        <f t="shared" ref="BZ268:BZ273" si="76">BR268-BY268</f>
        <v>8568</v>
      </c>
      <c r="CA268" s="201">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1">
        <v>4959</v>
      </c>
      <c r="BZ269" s="201">
        <f t="shared" si="76"/>
        <v>7315</v>
      </c>
      <c r="CA269" s="201">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1">
        <v>6769</v>
      </c>
      <c r="BZ270" s="201">
        <f t="shared" si="76"/>
        <v>5959</v>
      </c>
      <c r="CA270" s="201">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1">
        <v>7068</v>
      </c>
      <c r="BZ271" s="201">
        <f t="shared" si="76"/>
        <v>7768</v>
      </c>
      <c r="CA271" s="201">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1">
        <v>4639</v>
      </c>
      <c r="BZ272" s="201">
        <f t="shared" si="76"/>
        <v>4231</v>
      </c>
      <c r="CA272" s="201">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1">
        <v>6154</v>
      </c>
      <c r="BZ273" s="201">
        <f t="shared" si="76"/>
        <v>2607</v>
      </c>
      <c r="CA273" s="201">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1">
        <v>5721</v>
      </c>
      <c r="BZ274" s="201">
        <f t="shared" ref="BZ274:BZ279" si="87">BR274-BY274</f>
        <v>6175</v>
      </c>
      <c r="CA274" s="201">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1">
        <v>4272</v>
      </c>
      <c r="BZ275" s="201">
        <f t="shared" si="87"/>
        <v>5560</v>
      </c>
      <c r="CA275" s="201">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1">
        <v>7427</v>
      </c>
      <c r="BZ276" s="201">
        <f t="shared" si="87"/>
        <v>3021</v>
      </c>
      <c r="CA276" s="201">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1">
        <v>5985</v>
      </c>
      <c r="BZ277" s="201">
        <f t="shared" si="87"/>
        <v>6533</v>
      </c>
      <c r="CA277" s="201">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1">
        <v>4524</v>
      </c>
      <c r="BZ278" s="201">
        <f t="shared" si="87"/>
        <v>5185</v>
      </c>
      <c r="CA278" s="201">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1">
        <v>7165</v>
      </c>
      <c r="BZ279" s="201">
        <f t="shared" si="87"/>
        <v>3550</v>
      </c>
      <c r="CA279" s="201">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1">
        <v>4889</v>
      </c>
      <c r="BZ280" s="201">
        <f t="shared" ref="BZ280:BZ285" si="95">BR280-BY280</f>
        <v>10521</v>
      </c>
      <c r="CA280" s="201">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1">
        <v>5410</v>
      </c>
      <c r="BZ281" s="201">
        <f t="shared" si="95"/>
        <v>8161</v>
      </c>
      <c r="CA281" s="201">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1">
        <v>9368</v>
      </c>
      <c r="BZ282" s="201">
        <f t="shared" si="95"/>
        <v>6206</v>
      </c>
      <c r="CA282" s="201">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1">
        <v>5788</v>
      </c>
      <c r="BZ283" s="201">
        <f t="shared" si="95"/>
        <v>8100</v>
      </c>
      <c r="CA283" s="201">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1">
        <v>7299</v>
      </c>
      <c r="BZ284" s="201">
        <f t="shared" si="95"/>
        <v>3316</v>
      </c>
      <c r="CA284" s="201">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1">
        <v>5289</v>
      </c>
      <c r="BZ285" s="201">
        <f t="shared" si="95"/>
        <v>8548</v>
      </c>
      <c r="CA285" s="201">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1">
        <v>7056</v>
      </c>
      <c r="BZ286" s="201">
        <f t="shared" ref="BZ286:BZ291" si="103">BR286-BY286</f>
        <v>5168</v>
      </c>
      <c r="CA286" s="201">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1">
        <v>4262</v>
      </c>
      <c r="BZ287" s="201">
        <f t="shared" si="103"/>
        <v>7973</v>
      </c>
      <c r="CA287" s="201">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1">
        <v>4978</v>
      </c>
      <c r="BZ288" s="201">
        <f t="shared" si="103"/>
        <v>10520</v>
      </c>
      <c r="CA288" s="201">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1">
        <v>4895</v>
      </c>
      <c r="BZ289" s="201">
        <f t="shared" si="103"/>
        <v>6813</v>
      </c>
      <c r="CA289" s="201">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1">
        <v>6802</v>
      </c>
      <c r="BZ290" s="201">
        <f t="shared" si="103"/>
        <v>4574</v>
      </c>
      <c r="CA290" s="201">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1">
        <v>5167</v>
      </c>
      <c r="BZ291" s="201">
        <f t="shared" si="103"/>
        <v>7535</v>
      </c>
      <c r="CA291" s="201">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1">
        <v>2174</v>
      </c>
      <c r="BZ292" s="201">
        <f t="shared" ref="BZ292:BZ297" si="110">BR292-BY292</f>
        <v>14509</v>
      </c>
      <c r="CA292" s="201">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1">
        <v>7600</v>
      </c>
      <c r="BZ293" s="201">
        <f t="shared" si="110"/>
        <v>7505</v>
      </c>
      <c r="CA293" s="201">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1">
        <v>7738</v>
      </c>
      <c r="BZ294" s="201">
        <f t="shared" si="110"/>
        <v>11243</v>
      </c>
      <c r="CA294" s="201">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1">
        <v>9731</v>
      </c>
      <c r="BZ295" s="201">
        <f t="shared" si="110"/>
        <v>3875</v>
      </c>
      <c r="CA295" s="201">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1">
        <v>6906</v>
      </c>
      <c r="BZ296" s="201">
        <f t="shared" si="110"/>
        <v>3818</v>
      </c>
      <c r="CA296" s="201">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1">
        <v>6406</v>
      </c>
      <c r="BZ297" s="201">
        <f t="shared" si="110"/>
        <v>6879</v>
      </c>
      <c r="CA297" s="201">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1">
        <v>5608</v>
      </c>
      <c r="BZ298" s="201">
        <f t="shared" ref="BZ298:BZ303" si="119">BR298-BY298</f>
        <v>5760</v>
      </c>
      <c r="CA298" s="201">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1">
        <v>4825</v>
      </c>
      <c r="BZ299" s="201">
        <f t="shared" si="119"/>
        <v>6412</v>
      </c>
      <c r="CA299" s="201">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1">
        <v>4927</v>
      </c>
      <c r="BZ300" s="201">
        <f t="shared" si="119"/>
        <v>9438</v>
      </c>
      <c r="CA300" s="201">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1">
        <v>4219</v>
      </c>
      <c r="BZ301" s="201">
        <f t="shared" si="119"/>
        <v>7209</v>
      </c>
      <c r="CA301" s="201">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1">
        <v>5964</v>
      </c>
      <c r="BZ302" s="201">
        <f t="shared" si="119"/>
        <v>4185</v>
      </c>
      <c r="CA302" s="201">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1">
        <v>5956</v>
      </c>
      <c r="BZ303" s="201">
        <f t="shared" si="119"/>
        <v>6837</v>
      </c>
      <c r="CA303" s="201">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1">
        <v>7618</v>
      </c>
      <c r="BZ304" s="201">
        <f t="shared" ref="BZ304:BZ309" si="129">BR304-BY304</f>
        <v>2644</v>
      </c>
      <c r="CA304" s="201">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1">
        <v>5409</v>
      </c>
      <c r="BZ305" s="201">
        <f t="shared" si="129"/>
        <v>6332</v>
      </c>
      <c r="CA305" s="201">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1">
        <v>3514</v>
      </c>
      <c r="BZ306" s="201">
        <f t="shared" si="129"/>
        <v>11700</v>
      </c>
      <c r="CA306" s="201">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1">
        <v>3742</v>
      </c>
      <c r="BZ307" s="201">
        <f t="shared" si="129"/>
        <v>8568</v>
      </c>
      <c r="CA307" s="201">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1">
        <v>5335</v>
      </c>
      <c r="BZ308" s="201">
        <f t="shared" si="129"/>
        <v>4126</v>
      </c>
      <c r="CA308" s="201">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1">
        <v>7334</v>
      </c>
      <c r="BZ309" s="201">
        <f t="shared" si="129"/>
        <v>4360</v>
      </c>
      <c r="CA309" s="201">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1">
        <v>8279</v>
      </c>
      <c r="BZ310" s="201">
        <f t="shared" ref="BZ310:BZ315" si="137">BR310-BY310</f>
        <v>1976</v>
      </c>
      <c r="CA310" s="201">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1">
        <v>6515</v>
      </c>
      <c r="BZ311" s="201">
        <f t="shared" si="137"/>
        <v>4181</v>
      </c>
      <c r="CA311" s="201">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1">
        <v>6308</v>
      </c>
      <c r="BZ312" s="201">
        <f t="shared" si="137"/>
        <v>6687</v>
      </c>
      <c r="CA312" s="201">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1">
        <v>3844</v>
      </c>
      <c r="BZ313" s="201">
        <f t="shared" si="137"/>
        <v>6057</v>
      </c>
      <c r="CA313" s="201">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1">
        <v>3706</v>
      </c>
      <c r="BZ314" s="201">
        <f t="shared" si="137"/>
        <v>8425</v>
      </c>
      <c r="CA314" s="201">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1">
        <v>6167</v>
      </c>
      <c r="BZ315" s="201">
        <f t="shared" si="137"/>
        <v>4853</v>
      </c>
      <c r="CA315" s="201">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1">
        <v>7204</v>
      </c>
      <c r="BZ316" s="201">
        <f t="shared" ref="BZ316:BZ321" si="145">BR316-BY316</f>
        <v>4498</v>
      </c>
      <c r="CA316" s="201">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1">
        <v>6109</v>
      </c>
      <c r="BZ317" s="201">
        <f t="shared" si="145"/>
        <v>9124</v>
      </c>
      <c r="CA317" s="201">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1">
        <v>5739</v>
      </c>
      <c r="BZ318" s="201">
        <f t="shared" si="145"/>
        <v>7934</v>
      </c>
      <c r="CA318" s="201">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1">
        <v>5036</v>
      </c>
      <c r="BZ319" s="201">
        <f t="shared" si="145"/>
        <v>8516</v>
      </c>
      <c r="CA319" s="201">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1">
        <v>4897</v>
      </c>
      <c r="BZ320" s="201">
        <f t="shared" si="145"/>
        <v>6807</v>
      </c>
      <c r="CA320" s="201">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1">
        <v>3748</v>
      </c>
      <c r="BZ321" s="201">
        <f t="shared" si="145"/>
        <v>3784</v>
      </c>
      <c r="CA321" s="201">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1">
        <v>7622</v>
      </c>
      <c r="BZ322" s="201">
        <f t="shared" ref="BZ322:BZ327" si="152">BR322-BY322</f>
        <v>4142</v>
      </c>
      <c r="CA322" s="201">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1">
        <v>3958</v>
      </c>
      <c r="BZ323" s="201">
        <f t="shared" si="152"/>
        <v>5871</v>
      </c>
      <c r="CA323" s="201">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1">
        <v>6044</v>
      </c>
      <c r="BZ324" s="201">
        <f t="shared" si="152"/>
        <v>3666</v>
      </c>
      <c r="CA324" s="201">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1">
        <v>4495</v>
      </c>
      <c r="BZ325" s="201">
        <f t="shared" si="152"/>
        <v>4715</v>
      </c>
      <c r="CA325" s="201">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1">
        <v>3606</v>
      </c>
      <c r="BZ326" s="201">
        <f t="shared" si="152"/>
        <v>9566</v>
      </c>
      <c r="CA326" s="201">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1">
        <v>4209</v>
      </c>
      <c r="BZ327" s="201">
        <f t="shared" si="152"/>
        <v>5449</v>
      </c>
      <c r="CA327" s="201">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1">
        <v>4331</v>
      </c>
      <c r="BZ328" s="201">
        <f t="shared" ref="BZ328:BZ333" si="160">BR328-BY328</f>
        <v>5949</v>
      </c>
      <c r="CA328" s="201">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1">
        <v>1947</v>
      </c>
      <c r="BZ329" s="201">
        <f t="shared" si="160"/>
        <v>11989</v>
      </c>
      <c r="CA329" s="201">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1">
        <v>4833</v>
      </c>
      <c r="BZ330" s="201">
        <f t="shared" si="160"/>
        <v>6576</v>
      </c>
      <c r="CA330" s="201">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1">
        <v>5141</v>
      </c>
      <c r="BZ331" s="201">
        <f t="shared" si="160"/>
        <v>8143</v>
      </c>
      <c r="CA331" s="201">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1">
        <v>4285</v>
      </c>
      <c r="BZ332" s="201">
        <f t="shared" si="160"/>
        <v>4301</v>
      </c>
      <c r="CA332" s="201">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1">
        <v>5523</v>
      </c>
      <c r="BZ333" s="201">
        <f t="shared" si="160"/>
        <v>2962</v>
      </c>
      <c r="CA333" s="201">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1">
        <v>6132</v>
      </c>
      <c r="BZ334" s="201">
        <f t="shared" ref="BZ334:BZ339" si="167">BR334-BY334</f>
        <v>5840</v>
      </c>
      <c r="CA334" s="201">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1">
        <v>6557</v>
      </c>
      <c r="BZ335" s="201">
        <f t="shared" si="167"/>
        <v>3589</v>
      </c>
      <c r="CA335" s="201">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1">
        <v>7584</v>
      </c>
      <c r="BZ336" s="201">
        <f t="shared" si="167"/>
        <v>2932</v>
      </c>
      <c r="CA336" s="201">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1">
        <v>6438</v>
      </c>
      <c r="BZ337" s="201">
        <f t="shared" si="167"/>
        <v>4047</v>
      </c>
      <c r="CA337" s="201">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1">
        <v>8038</v>
      </c>
      <c r="BZ338" s="201">
        <f t="shared" si="167"/>
        <v>4634</v>
      </c>
      <c r="CA338" s="201">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1">
        <v>6303</v>
      </c>
      <c r="BZ339" s="201">
        <f t="shared" si="167"/>
        <v>7283</v>
      </c>
      <c r="CA339" s="201">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1">
        <v>3846</v>
      </c>
      <c r="BZ340" s="201">
        <f t="shared" ref="BZ340:BZ345" si="178">BR340-BY340</f>
        <v>14109</v>
      </c>
      <c r="CA340" s="201">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1">
        <v>4580</v>
      </c>
      <c r="BZ341" s="201">
        <f t="shared" si="178"/>
        <v>11010</v>
      </c>
      <c r="CA341" s="201">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1">
        <v>3479</v>
      </c>
      <c r="BZ342" s="201">
        <f t="shared" si="178"/>
        <v>12100</v>
      </c>
      <c r="CA342" s="201">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1">
        <v>3572</v>
      </c>
      <c r="BZ343" s="201">
        <f t="shared" si="178"/>
        <v>15898</v>
      </c>
      <c r="CA343" s="201">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1">
        <v>4749</v>
      </c>
      <c r="BZ344" s="201">
        <f t="shared" si="178"/>
        <v>6123</v>
      </c>
      <c r="CA344" s="201">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1">
        <v>2835</v>
      </c>
      <c r="BZ345" s="201">
        <f t="shared" si="178"/>
        <v>7823</v>
      </c>
      <c r="CA345" s="201">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1">
        <v>2217</v>
      </c>
      <c r="BZ346" s="201">
        <f t="shared" ref="BZ346:BZ351" si="185">BR346-BY346</f>
        <v>11475</v>
      </c>
      <c r="CA346" s="201">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1">
        <v>2703</v>
      </c>
      <c r="BZ347" s="201">
        <f t="shared" si="185"/>
        <v>8534</v>
      </c>
      <c r="CA347" s="201">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1">
        <v>2648</v>
      </c>
      <c r="BZ348" s="201">
        <f t="shared" si="185"/>
        <v>9552</v>
      </c>
      <c r="CA348" s="201">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1">
        <v>5107</v>
      </c>
      <c r="BZ349" s="201">
        <f t="shared" si="185"/>
        <v>7877</v>
      </c>
      <c r="CA349" s="201">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1">
        <v>902</v>
      </c>
      <c r="BZ350" s="201">
        <f t="shared" si="185"/>
        <v>9315</v>
      </c>
      <c r="CA350" s="201">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1">
        <v>5405</v>
      </c>
      <c r="BZ351" s="201">
        <f t="shared" si="185"/>
        <v>6465</v>
      </c>
      <c r="CA351" s="201">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1">
        <v>2341</v>
      </c>
      <c r="BZ352" s="201">
        <f t="shared" ref="BZ352:BZ357" si="192">BR352-BY352</f>
        <v>13152</v>
      </c>
      <c r="CA352" s="201">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1">
        <v>5031</v>
      </c>
      <c r="BZ353" s="201">
        <f t="shared" si="192"/>
        <v>8435</v>
      </c>
      <c r="CA353" s="201">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1">
        <v>3891</v>
      </c>
      <c r="BZ354" s="201">
        <f t="shared" si="192"/>
        <v>9380</v>
      </c>
      <c r="CA354" s="201">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1">
        <v>4896</v>
      </c>
      <c r="BZ355" s="201">
        <f t="shared" si="192"/>
        <v>9906</v>
      </c>
      <c r="CA355" s="201">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1">
        <v>3427</v>
      </c>
      <c r="BZ356" s="201">
        <f t="shared" si="192"/>
        <v>5938</v>
      </c>
      <c r="CA356" s="201">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1">
        <v>4096</v>
      </c>
      <c r="BZ357" s="201">
        <f t="shared" si="192"/>
        <v>7840</v>
      </c>
      <c r="CA357" s="201">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1">
        <v>1716</v>
      </c>
      <c r="BZ358" s="201">
        <f t="shared" ref="BZ358:BZ363" si="201">BR358-BY358</f>
        <v>7511</v>
      </c>
      <c r="CA358" s="201">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1">
        <v>4882</v>
      </c>
      <c r="BZ359" s="201">
        <f t="shared" si="201"/>
        <v>5733</v>
      </c>
      <c r="CA359" s="201">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1">
        <v>4451</v>
      </c>
      <c r="BZ360" s="201">
        <f t="shared" si="201"/>
        <v>9091</v>
      </c>
      <c r="CA360" s="201">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1">
        <v>2846</v>
      </c>
      <c r="BZ361" s="201">
        <f t="shared" si="201"/>
        <v>7460</v>
      </c>
      <c r="CA361" s="201">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1">
        <v>3127</v>
      </c>
      <c r="BZ362" s="201">
        <f t="shared" si="201"/>
        <v>7142</v>
      </c>
      <c r="CA362" s="201">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1">
        <v>3756</v>
      </c>
      <c r="BZ363" s="201">
        <f t="shared" si="201"/>
        <v>10434</v>
      </c>
      <c r="CA363" s="201">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1">
        <v>3700</v>
      </c>
      <c r="BZ364" s="201">
        <f t="shared" ref="BZ364:BZ371" si="210">BR364-BY364</f>
        <v>8756</v>
      </c>
      <c r="CA364" s="201">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1">
        <v>3593</v>
      </c>
      <c r="BZ365" s="201">
        <f t="shared" si="210"/>
        <v>10378</v>
      </c>
      <c r="CA365" s="201">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1">
        <v>2671</v>
      </c>
      <c r="BZ366" s="201">
        <f t="shared" si="210"/>
        <v>16170</v>
      </c>
      <c r="CA366" s="201">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1">
        <v>3894</v>
      </c>
      <c r="BZ367" s="201">
        <f t="shared" si="210"/>
        <v>9421</v>
      </c>
      <c r="CA367" s="201">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1">
        <v>4117</v>
      </c>
      <c r="BZ368" s="201">
        <f t="shared" si="210"/>
        <v>5141</v>
      </c>
      <c r="CA368" s="201">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1">
        <v>2623</v>
      </c>
      <c r="BZ369" s="201">
        <f t="shared" si="210"/>
        <v>9061</v>
      </c>
      <c r="CA369" s="201">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1">
        <v>2237</v>
      </c>
      <c r="BZ370" s="201">
        <f t="shared" si="210"/>
        <v>7676</v>
      </c>
      <c r="CA370" s="201">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1">
        <v>2671</v>
      </c>
      <c r="BZ371" s="201">
        <f t="shared" si="210"/>
        <v>7972</v>
      </c>
      <c r="CA371" s="201">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1">
        <v>5527</v>
      </c>
      <c r="BZ372" s="201">
        <f t="shared" ref="BZ372:BZ377" si="217">BR372-BY372</f>
        <v>8041</v>
      </c>
      <c r="CA372" s="201">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1">
        <v>4773</v>
      </c>
      <c r="BZ373" s="201">
        <f t="shared" si="217"/>
        <v>5868</v>
      </c>
      <c r="CA373" s="201">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1">
        <v>6450</v>
      </c>
      <c r="BZ374" s="201">
        <f t="shared" si="217"/>
        <v>3805</v>
      </c>
      <c r="CA374" s="201">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1">
        <v>5139</v>
      </c>
      <c r="BZ375" s="201">
        <f t="shared" si="217"/>
        <v>9837</v>
      </c>
      <c r="CA375" s="201">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1">
        <v>4270</v>
      </c>
      <c r="BZ376" s="201">
        <f t="shared" si="217"/>
        <v>8502</v>
      </c>
      <c r="CA376" s="201">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1">
        <v>2952</v>
      </c>
      <c r="BZ377" s="201">
        <f t="shared" si="217"/>
        <v>14434</v>
      </c>
      <c r="CA377" s="201">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1">
        <v>7274</v>
      </c>
      <c r="BZ378" s="201">
        <f t="shared" ref="BZ378:BZ383" si="224">BR378-BY378</f>
        <v>7118</v>
      </c>
      <c r="CA378" s="201">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1">
        <v>5360</v>
      </c>
      <c r="BZ379" s="201">
        <f t="shared" si="224"/>
        <v>7467</v>
      </c>
      <c r="CA379" s="201">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1">
        <v>8052</v>
      </c>
      <c r="BZ380" s="201">
        <f t="shared" si="224"/>
        <v>5695</v>
      </c>
      <c r="CA380" s="201">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1">
        <v>7235</v>
      </c>
      <c r="BZ381" s="201">
        <f t="shared" si="224"/>
        <v>2854</v>
      </c>
      <c r="CA381" s="201">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1">
        <v>6116</v>
      </c>
      <c r="BZ382" s="201">
        <f t="shared" si="224"/>
        <v>5945</v>
      </c>
      <c r="CA382" s="201">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1">
        <v>8131</v>
      </c>
      <c r="BZ383" s="201">
        <f t="shared" si="224"/>
        <v>3763</v>
      </c>
      <c r="CA383" s="201">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1">
        <v>6759</v>
      </c>
      <c r="BZ384" s="201">
        <f t="shared" ref="BZ384:BZ389" si="231">BR384-BY384</f>
        <v>9680</v>
      </c>
      <c r="CA384" s="201">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1">
        <v>5303</v>
      </c>
      <c r="BZ385" s="201">
        <f t="shared" si="231"/>
        <v>7300</v>
      </c>
      <c r="CA385" s="201">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1">
        <v>4784</v>
      </c>
      <c r="BZ386" s="201">
        <f t="shared" si="231"/>
        <v>10621</v>
      </c>
      <c r="CA386" s="201">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1">
        <v>5397</v>
      </c>
      <c r="BZ387" s="201">
        <f t="shared" si="231"/>
        <v>8983</v>
      </c>
      <c r="CA387" s="201">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1">
        <v>8077</v>
      </c>
      <c r="BZ388" s="201">
        <f t="shared" si="231"/>
        <v>7111</v>
      </c>
      <c r="CA388" s="201">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1">
        <v>6988</v>
      </c>
      <c r="BZ389" s="201">
        <f t="shared" si="231"/>
        <v>13259</v>
      </c>
      <c r="CA389" s="201">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1">
        <v>2882</v>
      </c>
      <c r="BZ390" s="201">
        <f t="shared" ref="BZ390:BZ395" si="238">BR390-BY390</f>
        <v>13803</v>
      </c>
      <c r="CA390" s="201">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1">
        <v>1957</v>
      </c>
      <c r="BZ391" s="201">
        <f t="shared" si="238"/>
        <v>12640</v>
      </c>
      <c r="CA391" s="201">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1">
        <v>678</v>
      </c>
      <c r="BZ392" s="201">
        <f t="shared" si="238"/>
        <v>14140</v>
      </c>
      <c r="CA392" s="201">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1">
        <v>986</v>
      </c>
      <c r="BZ393" s="201">
        <f t="shared" si="238"/>
        <v>9999</v>
      </c>
      <c r="CA393" s="201">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1">
        <v>496</v>
      </c>
      <c r="BZ394" s="201">
        <f t="shared" si="238"/>
        <v>15467</v>
      </c>
      <c r="CA394" s="201">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1">
        <v>2144</v>
      </c>
      <c r="BZ395" s="201">
        <f t="shared" si="238"/>
        <v>11283</v>
      </c>
      <c r="CA395" s="201">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1">
        <v>2599</v>
      </c>
      <c r="BZ396" s="201">
        <f t="shared" ref="BZ396" si="250">BR396-BY396</f>
        <v>10913</v>
      </c>
      <c r="CA396" s="201">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1">
        <v>2475</v>
      </c>
      <c r="BZ397" s="201">
        <f>BR397-BY397</f>
        <v>10649</v>
      </c>
      <c r="CA397" s="201">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1">
        <v>2864</v>
      </c>
      <c r="BZ398" s="201">
        <f>BR398-BY398</f>
        <v>13811</v>
      </c>
      <c r="CA398" s="201">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1">
        <v>3043</v>
      </c>
      <c r="BZ399" s="201">
        <f>BR399-BY399</f>
        <v>12465</v>
      </c>
      <c r="CA399" s="201">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1">
        <v>2156</v>
      </c>
      <c r="BZ400" s="201">
        <f>BR400-BY400</f>
        <v>14843</v>
      </c>
      <c r="CA400" s="201">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1">
        <v>1552</v>
      </c>
      <c r="BZ401" s="201">
        <f t="shared" ref="BZ401" si="273">BR401-BY401</f>
        <v>21079</v>
      </c>
      <c r="CA401" s="201">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1">
        <v>3232</v>
      </c>
      <c r="BZ402" s="201">
        <f t="shared" ref="BZ402:BZ403" si="280">BR402-BY402</f>
        <v>14149</v>
      </c>
      <c r="CA402" s="201">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1">
        <v>3068</v>
      </c>
      <c r="BZ403" s="201">
        <f t="shared" si="280"/>
        <v>17911</v>
      </c>
      <c r="CA403" s="201">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1">
        <v>2538</v>
      </c>
      <c r="BZ404" s="201">
        <f t="shared" ref="BZ404" si="287">BR404-BY404</f>
        <v>10959</v>
      </c>
      <c r="CA404" s="201">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1">
        <v>1924</v>
      </c>
      <c r="BZ405" s="201">
        <f t="shared" ref="BZ405" si="295">BR405-BY405</f>
        <v>10175</v>
      </c>
      <c r="CA405" s="201">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1">
        <v>2602</v>
      </c>
      <c r="BZ406" s="201">
        <f t="shared" ref="BZ406:BZ407" si="307">BR406-BY406</f>
        <v>14698</v>
      </c>
      <c r="CA406" s="201">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1">
        <v>3704</v>
      </c>
      <c r="BZ407" s="201">
        <f t="shared" si="307"/>
        <v>10797</v>
      </c>
      <c r="CA407" s="201">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1">
        <v>5412</v>
      </c>
      <c r="BZ408" s="201">
        <f t="shared" ref="BZ408" si="325">BR408-BY408</f>
        <v>10213</v>
      </c>
      <c r="CA408" s="201">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1">
        <v>6303</v>
      </c>
      <c r="BZ409" s="201">
        <f t="shared" ref="BZ409" si="338">BR409-BY409</f>
        <v>11875</v>
      </c>
      <c r="CA409" s="201">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1">
        <v>14056</v>
      </c>
      <c r="BZ410" s="201">
        <f t="shared" ref="BZ410" si="347">BR410-BY410</f>
        <v>-254</v>
      </c>
      <c r="CA410" s="201">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1">
        <v>18954</v>
      </c>
      <c r="BZ411" s="201">
        <f t="shared" ref="BZ411" si="356">BR411-BY411</f>
        <v>-3203</v>
      </c>
      <c r="CA411" s="201">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1">
        <v>16213</v>
      </c>
      <c r="BZ412" s="201">
        <f t="shared" ref="BZ412" si="367">BR412-BY412</f>
        <v>5884</v>
      </c>
      <c r="CA412" s="201">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1">
        <v>14380</v>
      </c>
      <c r="BZ413" s="201">
        <f t="shared" ref="BZ413" si="378">BR413-BY413</f>
        <v>4040</v>
      </c>
      <c r="CA413" s="201">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1">
        <v>2914</v>
      </c>
      <c r="BZ414" s="201">
        <f t="shared" ref="BZ414" si="387">BR414-BY414</f>
        <v>14492</v>
      </c>
      <c r="CA414" s="201">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1">
        <v>4853</v>
      </c>
      <c r="BZ415" s="201">
        <f t="shared" ref="BZ415" si="399">BR415-BY415</f>
        <v>17652</v>
      </c>
      <c r="CA415" s="201">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1">
        <v>2082</v>
      </c>
      <c r="BZ416" s="201">
        <f t="shared" ref="BZ416" si="408">BR416-BY416</f>
        <v>10122</v>
      </c>
      <c r="CA416" s="201">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1">
        <v>5703</v>
      </c>
      <c r="BZ417" s="201">
        <f t="shared" ref="BZ417" si="417">BR417-BY417</f>
        <v>8812</v>
      </c>
      <c r="CA417" s="201">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1">
        <v>4689</v>
      </c>
      <c r="BZ418" s="201">
        <f t="shared" ref="BZ418" si="428">BR418-BY418</f>
        <v>8284</v>
      </c>
      <c r="CA418" s="201">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1">
        <v>4665</v>
      </c>
      <c r="BZ419" s="201">
        <f t="shared" ref="BZ419" si="440">BR419-BY419</f>
        <v>7748</v>
      </c>
      <c r="CA419" s="201">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1">
        <v>4646</v>
      </c>
      <c r="BZ420" s="201">
        <f t="shared" ref="BZ420" si="452">BR420-BY420</f>
        <v>9528</v>
      </c>
      <c r="CA420" s="201">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1">
        <v>2663</v>
      </c>
      <c r="BZ421" s="201">
        <f t="shared" ref="BZ421" si="463">BR421-BY421</f>
        <v>14412</v>
      </c>
      <c r="CA421" s="201">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1">
        <v>1445</v>
      </c>
      <c r="BZ422" s="201">
        <f t="shared" ref="BZ422" si="474">BR422-BY422</f>
        <v>11452</v>
      </c>
      <c r="CA422" s="201">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1">
        <v>2694</v>
      </c>
      <c r="BZ423" s="201">
        <f t="shared" ref="BZ423" si="486">BR423-BY423</f>
        <v>10925</v>
      </c>
      <c r="CA423" s="201">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1">
        <v>2040</v>
      </c>
      <c r="BZ424" s="201">
        <f t="shared" ref="BZ424:BZ425" si="495">BR424-BY424</f>
        <v>18591</v>
      </c>
      <c r="CA424" s="201">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1">
        <v>3911</v>
      </c>
      <c r="BZ425" s="201">
        <f t="shared" si="495"/>
        <v>13941</v>
      </c>
      <c r="CA425" s="201">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1">
        <v>3251</v>
      </c>
      <c r="BZ426" s="201">
        <f t="shared" ref="BZ426:BZ427" si="509">BR426-BY426</f>
        <v>18629</v>
      </c>
      <c r="CA426" s="201">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1">
        <v>6073</v>
      </c>
      <c r="BZ427" s="201">
        <f t="shared" si="509"/>
        <v>10550</v>
      </c>
      <c r="CA427" s="201">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1">
        <v>4281</v>
      </c>
      <c r="BZ428" s="201">
        <f t="shared" ref="BZ428" si="528">BR428-BY428</f>
        <v>10604</v>
      </c>
      <c r="CA428" s="201">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1">
        <v>5170</v>
      </c>
      <c r="BZ429" s="201">
        <f t="shared" ref="BZ429" si="541">BR429-BY429</f>
        <v>10149</v>
      </c>
      <c r="CA429" s="201">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1">
        <v>3566</v>
      </c>
      <c r="BZ430" s="201">
        <f t="shared" ref="BZ430" si="553">BR430-BY430</f>
        <v>9736</v>
      </c>
      <c r="CA430" s="201">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1">
        <v>3655</v>
      </c>
      <c r="BZ431" s="201">
        <f t="shared" ref="BZ431" si="565">BR431-BY431</f>
        <v>8733</v>
      </c>
      <c r="CA431" s="201">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1">
        <v>12678</v>
      </c>
      <c r="BZ432" s="201">
        <f t="shared" ref="BZ432" si="577">BR432-BY432</f>
        <v>5327</v>
      </c>
      <c r="CA432" s="201">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1">
        <v>27358</v>
      </c>
      <c r="BZ433" s="201">
        <f t="shared" ref="BZ433" si="587">BR433-BY433</f>
        <v>-13788</v>
      </c>
      <c r="CA433" s="201">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1">
        <v>28113</v>
      </c>
      <c r="BZ434" s="201">
        <f t="shared" ref="BZ434" si="596">BR434-BY434</f>
        <v>-15480</v>
      </c>
      <c r="CA434" s="201">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1">
        <v>17510</v>
      </c>
      <c r="BZ435" s="201">
        <f t="shared" ref="BZ435" si="606">BR435-BY435</f>
        <v>-82</v>
      </c>
      <c r="CA435" s="201">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1">
        <v>5119</v>
      </c>
      <c r="BZ436" s="201">
        <f t="shared" ref="BZ436" si="616">BR436-BY436</f>
        <v>11779</v>
      </c>
      <c r="CA436" s="201">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1">
        <v>9044</v>
      </c>
      <c r="BZ437" s="201">
        <f t="shared" ref="BZ437" si="626">BR437-BY437</f>
        <v>12415</v>
      </c>
      <c r="CA437" s="201">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2">
        <v>66</v>
      </c>
      <c r="E438" s="202">
        <v>251</v>
      </c>
      <c r="F438" s="202">
        <v>610</v>
      </c>
      <c r="G438" s="202">
        <v>75</v>
      </c>
      <c r="H438" s="202">
        <v>3245</v>
      </c>
      <c r="I438" s="202">
        <v>510</v>
      </c>
      <c r="J438" s="202">
        <v>78</v>
      </c>
      <c r="K438" s="202">
        <v>12</v>
      </c>
      <c r="L438" s="202">
        <v>627</v>
      </c>
      <c r="M438" s="202">
        <v>270</v>
      </c>
      <c r="N438" s="202">
        <v>282</v>
      </c>
      <c r="O438" s="202">
        <v>514</v>
      </c>
      <c r="P438" s="202">
        <v>423</v>
      </c>
      <c r="Q438" s="202">
        <v>113</v>
      </c>
      <c r="R438" s="202">
        <v>68</v>
      </c>
      <c r="S438" s="202">
        <v>104</v>
      </c>
      <c r="T438" s="202">
        <v>76</v>
      </c>
      <c r="U438" s="202">
        <v>88</v>
      </c>
      <c r="V438" s="202">
        <v>31</v>
      </c>
      <c r="W438" s="202">
        <v>171</v>
      </c>
      <c r="X438" s="202">
        <v>208</v>
      </c>
      <c r="Y438" s="202">
        <v>223</v>
      </c>
      <c r="Z438" s="202">
        <v>206</v>
      </c>
      <c r="AA438" s="202">
        <v>27</v>
      </c>
      <c r="AB438" s="202">
        <v>180</v>
      </c>
      <c r="AC438" s="202">
        <v>228</v>
      </c>
      <c r="AD438" s="202">
        <v>71</v>
      </c>
      <c r="AE438" s="202">
        <v>294</v>
      </c>
      <c r="AF438" s="202">
        <v>51</v>
      </c>
      <c r="AG438" s="202">
        <v>188</v>
      </c>
      <c r="AH438" s="202">
        <v>135</v>
      </c>
      <c r="AI438" s="202">
        <v>353</v>
      </c>
      <c r="AJ438" s="202">
        <v>246</v>
      </c>
      <c r="AK438" s="202">
        <v>70</v>
      </c>
      <c r="AL438" s="202">
        <v>205</v>
      </c>
      <c r="AM438" s="202">
        <v>96</v>
      </c>
      <c r="AN438" s="202">
        <v>1481</v>
      </c>
      <c r="AO438" s="202">
        <v>241</v>
      </c>
      <c r="AP438" s="202">
        <v>19</v>
      </c>
      <c r="AQ438" s="202">
        <v>90</v>
      </c>
      <c r="AR438" s="202">
        <v>42</v>
      </c>
      <c r="AS438" s="202">
        <v>154</v>
      </c>
      <c r="AT438" s="202">
        <v>865</v>
      </c>
      <c r="AU438" s="202">
        <v>274</v>
      </c>
      <c r="AV438" s="202">
        <v>17</v>
      </c>
      <c r="AW438" s="202">
        <v>320</v>
      </c>
      <c r="AX438" s="202">
        <v>0</v>
      </c>
      <c r="AY438" s="202">
        <v>19</v>
      </c>
      <c r="AZ438" s="202">
        <v>177</v>
      </c>
      <c r="BA438" s="202">
        <v>56</v>
      </c>
      <c r="BB438" s="202">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1">
        <v>8946</v>
      </c>
      <c r="BZ438" s="201">
        <f t="shared" ref="BZ438" si="639">BR438-BY438</f>
        <v>6375</v>
      </c>
      <c r="CA438" s="201">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2">
        <v>86</v>
      </c>
      <c r="E439" s="202">
        <v>329</v>
      </c>
      <c r="F439" s="202">
        <v>655</v>
      </c>
      <c r="G439" s="202">
        <v>58</v>
      </c>
      <c r="H439" s="202">
        <v>3328</v>
      </c>
      <c r="I439" s="202">
        <v>527</v>
      </c>
      <c r="J439" s="202">
        <v>83</v>
      </c>
      <c r="K439" s="202">
        <v>14</v>
      </c>
      <c r="L439" s="202">
        <v>671</v>
      </c>
      <c r="M439" s="202">
        <v>328</v>
      </c>
      <c r="N439" s="202">
        <v>268</v>
      </c>
      <c r="O439" s="202">
        <v>562</v>
      </c>
      <c r="P439" s="202">
        <v>396</v>
      </c>
      <c r="Q439" s="202">
        <v>129</v>
      </c>
      <c r="R439" s="202">
        <v>90</v>
      </c>
      <c r="S439" s="202">
        <v>119</v>
      </c>
      <c r="T439" s="202">
        <v>64</v>
      </c>
      <c r="U439" s="202">
        <v>94</v>
      </c>
      <c r="V439" s="202">
        <v>39</v>
      </c>
      <c r="W439" s="202">
        <v>163</v>
      </c>
      <c r="X439" s="202">
        <v>218</v>
      </c>
      <c r="Y439" s="202">
        <v>232</v>
      </c>
      <c r="Z439" s="202">
        <v>204</v>
      </c>
      <c r="AA439" s="202">
        <v>35</v>
      </c>
      <c r="AB439" s="202">
        <v>164</v>
      </c>
      <c r="AC439" s="202">
        <v>225</v>
      </c>
      <c r="AD439" s="202">
        <v>60</v>
      </c>
      <c r="AE439" s="202">
        <v>303</v>
      </c>
      <c r="AF439" s="202">
        <v>29</v>
      </c>
      <c r="AG439" s="202">
        <v>183</v>
      </c>
      <c r="AH439" s="202">
        <v>117</v>
      </c>
      <c r="AI439" s="202">
        <v>323</v>
      </c>
      <c r="AJ439" s="202">
        <v>234</v>
      </c>
      <c r="AK439" s="202">
        <v>66</v>
      </c>
      <c r="AL439" s="202">
        <v>200</v>
      </c>
      <c r="AM439" s="202">
        <v>112</v>
      </c>
      <c r="AN439" s="202">
        <v>1775</v>
      </c>
      <c r="AO439" s="202">
        <v>231</v>
      </c>
      <c r="AP439" s="202">
        <v>18</v>
      </c>
      <c r="AQ439" s="202">
        <v>140</v>
      </c>
      <c r="AR439" s="202">
        <v>55</v>
      </c>
      <c r="AS439" s="202">
        <v>144</v>
      </c>
      <c r="AT439" s="202">
        <v>917</v>
      </c>
      <c r="AU439" s="202">
        <v>272</v>
      </c>
      <c r="AV439" s="202">
        <v>31</v>
      </c>
      <c r="AW439" s="202">
        <v>337</v>
      </c>
      <c r="AX439" s="202">
        <v>0</v>
      </c>
      <c r="AY439" s="202">
        <v>14</v>
      </c>
      <c r="AZ439" s="202">
        <v>178</v>
      </c>
      <c r="BA439" s="202">
        <v>63</v>
      </c>
      <c r="BB439" s="202">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1">
        <v>17146</v>
      </c>
      <c r="BZ439" s="201">
        <f t="shared" ref="BZ439:BZ441" si="650">BR439-BY439</f>
        <v>-1166</v>
      </c>
      <c r="CA439" s="201">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1">
        <v>7294</v>
      </c>
      <c r="BZ440" s="201">
        <f t="shared" si="650"/>
        <v>4457</v>
      </c>
      <c r="CA440" s="201">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1">
        <v>3738</v>
      </c>
      <c r="BZ441" s="201">
        <f t="shared" si="650"/>
        <v>6874</v>
      </c>
      <c r="CA441" s="201">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1">
        <v>4489</v>
      </c>
      <c r="BZ442" s="201">
        <f t="shared" ref="BZ442" si="671">BR442-BY442</f>
        <v>8424</v>
      </c>
      <c r="CA442" s="201">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1">
        <v>3664</v>
      </c>
      <c r="BZ443" s="201">
        <f t="shared" ref="BZ443" si="682">BR443-BY443</f>
        <v>6055</v>
      </c>
      <c r="CA443" s="201">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1">
        <v>9052</v>
      </c>
      <c r="BZ444" s="201">
        <f t="shared" ref="BZ444" si="693">BR444-BY444</f>
        <v>4411</v>
      </c>
      <c r="CA444" s="201">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1">
        <v>5650</v>
      </c>
      <c r="BZ445" s="201">
        <f t="shared" ref="BZ445" si="704">BR445-BY445</f>
        <v>6705</v>
      </c>
      <c r="CA445" s="201">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1">
        <v>4528</v>
      </c>
      <c r="BZ446" s="201">
        <f t="shared" ref="BZ446" si="716">BR446-BY446</f>
        <v>8540</v>
      </c>
      <c r="CA446" s="201">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1">
        <v>4359</v>
      </c>
      <c r="BZ447" s="201">
        <f t="shared" ref="BZ447:BZ449" si="728">BR447-BY447</f>
        <v>9546</v>
      </c>
      <c r="CA447" s="201">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1">
        <v>5791</v>
      </c>
      <c r="BZ448" s="201">
        <f t="shared" si="728"/>
        <v>10722</v>
      </c>
      <c r="CA448" s="201">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1">
        <v>5661</v>
      </c>
      <c r="BZ449" s="201">
        <f t="shared" si="728"/>
        <v>11933</v>
      </c>
      <c r="CA449" s="201">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1">
        <v>4934</v>
      </c>
      <c r="BZ450" s="201">
        <f t="shared" ref="BZ450:BZ451" si="740">BR450-BY450</f>
        <v>10792</v>
      </c>
      <c r="CA450" s="201">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1">
        <v>6542</v>
      </c>
      <c r="BZ451" s="201">
        <f t="shared" si="740"/>
        <v>9051</v>
      </c>
      <c r="CA451" s="201">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1">
        <v>5346</v>
      </c>
      <c r="BZ452" s="201">
        <f t="shared" ref="BZ452" si="761">BR452-BY452</f>
        <v>6581</v>
      </c>
      <c r="CA452" s="201">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1">
        <v>5374</v>
      </c>
      <c r="BZ453" s="201">
        <f t="shared" ref="BZ453" si="773">BR453-BY453</f>
        <v>5874</v>
      </c>
      <c r="CA453" s="201">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1">
        <v>6486</v>
      </c>
      <c r="BZ454" s="201">
        <f t="shared" ref="BZ454:BZ457" si="785">BR454-BY454</f>
        <v>6517</v>
      </c>
      <c r="CA454" s="201">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1">
        <v>5743</v>
      </c>
      <c r="BZ455" s="201">
        <f t="shared" si="785"/>
        <v>7182</v>
      </c>
      <c r="CA455" s="201">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1">
        <v>3589</v>
      </c>
      <c r="BZ456" s="201">
        <f t="shared" si="785"/>
        <v>3775</v>
      </c>
      <c r="CA456" s="201">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1">
        <v>1836</v>
      </c>
      <c r="BZ457" s="201">
        <f t="shared" si="785"/>
        <v>-1836</v>
      </c>
      <c r="CA457" s="201">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1">
        <v>3702</v>
      </c>
      <c r="BZ458" s="201">
        <f t="shared" ref="BZ458" si="810">BR458-BY458</f>
        <v>-3679</v>
      </c>
      <c r="CA458" s="201">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1">
        <v>4395</v>
      </c>
      <c r="BZ459" s="201">
        <f t="shared" ref="BZ459" si="822">BR459-BY459</f>
        <v>-3059</v>
      </c>
      <c r="CA459" s="201">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1">
        <v>8247</v>
      </c>
      <c r="BZ460" s="201">
        <f t="shared" ref="BZ460:BZ462" si="834">BR460-BY460</f>
        <v>540</v>
      </c>
      <c r="CA460" s="201">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1">
        <v>15709</v>
      </c>
      <c r="BZ461" s="201">
        <f t="shared" si="834"/>
        <v>-2701</v>
      </c>
      <c r="CA461" s="201">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1">
        <v>8623</v>
      </c>
      <c r="BZ462" s="201">
        <f t="shared" si="834"/>
        <v>5262</v>
      </c>
      <c r="CA462" s="201">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1">
        <v>9920</v>
      </c>
      <c r="BZ463" s="201">
        <f t="shared" ref="BZ463" si="849">BR463-BY463</f>
        <v>6140</v>
      </c>
      <c r="CA463" s="201">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1">
        <v>6793</v>
      </c>
      <c r="BZ464" s="201">
        <f t="shared" ref="BZ464" si="861">BR464-BY464</f>
        <v>5056</v>
      </c>
      <c r="CA464" s="201">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1">
        <v>10505</v>
      </c>
      <c r="BZ465" s="201">
        <f t="shared" ref="BZ465" si="873">BR465-BY465</f>
        <v>2913</v>
      </c>
      <c r="CA465" s="201">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1">
        <v>8872</v>
      </c>
      <c r="BZ466" s="201">
        <f t="shared" ref="BZ466" si="885">BR466-BY466</f>
        <v>2543</v>
      </c>
      <c r="CA466" s="201">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1">
        <v>6764</v>
      </c>
      <c r="BZ467" s="201">
        <f t="shared" ref="BZ467" si="897">BR467-BY467</f>
        <v>4582</v>
      </c>
      <c r="CA467" s="201">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1">
        <v>12849</v>
      </c>
      <c r="BZ468" s="201">
        <f t="shared" ref="BZ468" si="909">BR468-BY468</f>
        <v>1200</v>
      </c>
      <c r="CA468" s="201">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1">
        <v>11479</v>
      </c>
      <c r="BZ469" s="201">
        <f t="shared" ref="BZ469" si="916">BR469-BY469</f>
        <v>3071</v>
      </c>
      <c r="CA469" s="201">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1">
        <v>14307</v>
      </c>
      <c r="BZ470" s="201">
        <f t="shared" ref="BZ470:BZ471" si="928">BR470-BY470</f>
        <v>-958</v>
      </c>
      <c r="CA470" s="201">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1">
        <v>12839</v>
      </c>
      <c r="BZ471" s="201">
        <f t="shared" si="928"/>
        <v>2698</v>
      </c>
      <c r="CA471" s="201">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3" si="938">SUM(D472:BQ472)</f>
        <v>17366</v>
      </c>
      <c r="BT472" s="3">
        <v>0</v>
      </c>
      <c r="BU472" s="29">
        <v>44408</v>
      </c>
      <c r="BW472" s="4">
        <f t="shared" ref="BW472:BW473" si="939">SUM(BR461:BR472)</f>
        <v>165832</v>
      </c>
      <c r="BX472" s="22">
        <f t="shared" ref="BX472:BX473" si="940">(BW472/BW460)-1</f>
        <v>0.43545175977702</v>
      </c>
      <c r="BY472" s="201">
        <v>13031</v>
      </c>
      <c r="BZ472" s="201">
        <f t="shared" ref="BZ472:BZ473" si="941">BR472-BY472</f>
        <v>4335</v>
      </c>
      <c r="CA472" s="201">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1">
        <v>11683</v>
      </c>
      <c r="BZ473" s="201">
        <f t="shared" si="941"/>
        <v>6430</v>
      </c>
      <c r="CA473" s="201">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1">
        <v>11023</v>
      </c>
      <c r="BZ474" s="201">
        <f t="shared" ref="BZ474" si="955">BR474-BY474</f>
        <v>6967</v>
      </c>
      <c r="CA474" s="201">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1">
        <v>14436</v>
      </c>
      <c r="BZ475" s="201">
        <f t="shared" ref="BZ475:BZ476" si="967">BR475-BY475</f>
        <v>3278</v>
      </c>
      <c r="CA475" s="201">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1">
        <v>9525</v>
      </c>
      <c r="BZ476" s="201">
        <f t="shared" si="967"/>
        <v>4305</v>
      </c>
      <c r="CA476" s="201">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1">
        <v>9202</v>
      </c>
      <c r="BZ477" s="201">
        <f t="shared" ref="BZ477" si="979">BR477-BY477</f>
        <v>5040</v>
      </c>
      <c r="CA477" s="201">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1">
        <v>9185</v>
      </c>
      <c r="BZ478" s="201">
        <f t="shared" ref="BZ478" si="991">BR478-BY478</f>
        <v>4554</v>
      </c>
      <c r="CA478" s="201">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1">
        <v>8756</v>
      </c>
      <c r="BZ479" s="201">
        <f t="shared" ref="BZ479:BZ480" si="1003">BR479-BY479</f>
        <v>4023</v>
      </c>
      <c r="CA479" s="201">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1">
        <v>11264</v>
      </c>
      <c r="BZ480" s="201">
        <f t="shared" si="1003"/>
        <v>4145</v>
      </c>
      <c r="CA480" s="201">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1">
        <v>9716</v>
      </c>
      <c r="BZ481" s="201">
        <f t="shared" ref="BZ481" si="1015">BR481-BY481</f>
        <v>3926</v>
      </c>
      <c r="CA481" s="201">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1">
        <v>9411</v>
      </c>
      <c r="BZ482" s="201">
        <f t="shared" ref="BZ482" si="1027">BR482-BY482</f>
        <v>4012</v>
      </c>
      <c r="CA482" s="201">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1">
        <v>12613</v>
      </c>
      <c r="BZ483" s="201">
        <f t="shared" ref="BZ483:BZ484" si="1039">BR483-BY483</f>
        <v>3241</v>
      </c>
      <c r="CA483" s="201">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1">
        <v>10772</v>
      </c>
      <c r="BZ484" s="201">
        <f t="shared" si="1039"/>
        <v>5936</v>
      </c>
      <c r="CA484" s="201">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1">
        <v>13225</v>
      </c>
      <c r="BZ485" s="201">
        <f t="shared" ref="BZ485" si="1049">BR485-BY485</f>
        <v>5920</v>
      </c>
      <c r="CA485" s="201">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1">
        <v>12651</v>
      </c>
      <c r="BZ486" s="201">
        <f t="shared" ref="BZ486" si="1061">BR486-BY486</f>
        <v>4766</v>
      </c>
      <c r="CA486" s="201">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1">
        <v>13952</v>
      </c>
      <c r="BZ487" s="201">
        <f t="shared" ref="BZ487" si="1073">BR487-BY487</f>
        <v>1854</v>
      </c>
      <c r="CA487" s="201">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1">
        <v>8831</v>
      </c>
      <c r="BZ488" s="201">
        <f t="shared" ref="BZ488" si="1085">BR488-BY488</f>
        <v>4212</v>
      </c>
      <c r="CA488" s="201">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1">
        <v>7846</v>
      </c>
      <c r="BZ489" s="201">
        <f t="shared" ref="BZ489" si="1094">BR489-BY489</f>
        <v>3982</v>
      </c>
      <c r="CA489" s="201">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1">
        <v>12924</v>
      </c>
      <c r="BZ490" s="201">
        <f t="shared" ref="BZ490:BZ491" si="1106">BR490-BY490</f>
        <v>804</v>
      </c>
      <c r="CA490" s="201">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1">
        <v>18852</v>
      </c>
      <c r="BZ491" s="201">
        <f t="shared" si="1106"/>
        <v>-7208</v>
      </c>
      <c r="CA491" s="201">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1">
        <v>9605</v>
      </c>
      <c r="BZ492" s="201">
        <f t="shared" ref="BZ492" si="1118">BR492-BY492</f>
        <v>4543</v>
      </c>
      <c r="CA492" s="201">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1">
        <v>8183</v>
      </c>
      <c r="BZ493" s="201">
        <f t="shared" ref="BZ493" si="1129">BR493-BY493</f>
        <v>3802</v>
      </c>
      <c r="CA493" s="201">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1">
        <v>9263</v>
      </c>
      <c r="BZ494" s="201">
        <f t="shared" ref="BZ494" si="1141">BR494-BY494</f>
        <v>3821</v>
      </c>
      <c r="CA494" s="201">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1">
        <v>10207</v>
      </c>
      <c r="BZ495" s="201">
        <f t="shared" ref="BZ495" si="1153">BR495-BY495</f>
        <v>4648</v>
      </c>
      <c r="CA495" s="201">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1">
        <v>10542</v>
      </c>
      <c r="BZ496" s="201">
        <f t="shared" ref="BZ496" si="1163">BR496-BY496</f>
        <v>4763</v>
      </c>
      <c r="CA496" s="201">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1">
        <v>13135</v>
      </c>
      <c r="BZ497" s="201">
        <f t="shared" ref="BZ497:BZ498" si="1174">BR497-BY497</f>
        <v>4122</v>
      </c>
      <c r="CA497" s="201">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 t="shared" ref="BQ498:BQ503" si="1181">BR498-SUM(D498:BP498)</f>
        <v>1943</v>
      </c>
      <c r="BR498" s="27">
        <v>15270</v>
      </c>
      <c r="BS498" s="4">
        <f t="shared" si="938"/>
        <v>15270</v>
      </c>
      <c r="BT498" s="3">
        <v>0</v>
      </c>
      <c r="BU498" s="29">
        <v>45199</v>
      </c>
      <c r="BW498" s="4">
        <f t="shared" ref="BW498" si="1182">SUM(BR487:BR498)</f>
        <v>167953</v>
      </c>
      <c r="BX498" s="22">
        <f t="shared" si="1173"/>
        <v>-8.6725538602081542E-2</v>
      </c>
      <c r="BY498" s="201">
        <v>12030</v>
      </c>
      <c r="BZ498" s="201">
        <f t="shared" si="1174"/>
        <v>3240</v>
      </c>
      <c r="CA498" s="201">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3">AVERAGE(BS463:BS498)</f>
        <v>14636.027777777777</v>
      </c>
      <c r="DB498" s="5">
        <f t="shared" ref="DB498:DB499" si="1184">AVERAGE(BS487:BS498)</f>
        <v>13996.083333333334</v>
      </c>
      <c r="DC498" s="72">
        <f t="shared" ref="DC498:DC499" si="1185">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 t="shared" si="1181"/>
        <v>1941</v>
      </c>
      <c r="BR499" s="27">
        <v>13941</v>
      </c>
      <c r="BS499" s="4">
        <f t="shared" si="938"/>
        <v>13941</v>
      </c>
      <c r="BT499" s="3">
        <v>0</v>
      </c>
      <c r="BU499" s="29">
        <v>45230</v>
      </c>
      <c r="BW499" s="4">
        <f t="shared" ref="BW499:BW500" si="1186">SUM(BR488:BR499)</f>
        <v>166088</v>
      </c>
      <c r="BX499" s="22">
        <f t="shared" ref="BX499:BX500" si="1187">(BW499/BW487)-1</f>
        <v>-8.7398485664362591E-2</v>
      </c>
      <c r="BY499" s="201">
        <v>11867</v>
      </c>
      <c r="BZ499" s="201">
        <f t="shared" ref="BZ499:BZ500" si="1188">BR499-BY499</f>
        <v>2074</v>
      </c>
      <c r="CA499" s="201">
        <f t="shared" ref="CA499:CA500" si="1189">SUM(BZ488:BZ499)</f>
        <v>32803</v>
      </c>
      <c r="CD499" s="4">
        <f t="shared" ref="CD499:CD500" si="1190">SUM(H488:H499)</f>
        <v>30268</v>
      </c>
      <c r="CE499" s="4">
        <f t="shared" ref="CE499:CE500" si="1191">SUM(AN488:AN499)</f>
        <v>17096</v>
      </c>
      <c r="CF499" s="4">
        <f t="shared" ref="CF499:CF500" si="1192">SUM(AT488:AT499)</f>
        <v>10620</v>
      </c>
      <c r="CG499" s="4">
        <f t="shared" ref="CG499:CG500" si="1193">SUM(F488:F499)</f>
        <v>6775</v>
      </c>
      <c r="CH499" s="4">
        <f t="shared" ref="CH499:CH500" si="1194">SUM(O488:O499)</f>
        <v>5477</v>
      </c>
      <c r="CZ499" s="70">
        <v>45200</v>
      </c>
      <c r="DA499" s="5">
        <f t="shared" si="1183"/>
        <v>14577.166666666666</v>
      </c>
      <c r="DB499" s="5">
        <f t="shared" si="1184"/>
        <v>13840.666666666666</v>
      </c>
      <c r="DC499" s="72">
        <f t="shared" si="1185"/>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 t="shared" si="1181"/>
        <v>1634</v>
      </c>
      <c r="BR500" s="27">
        <v>11889</v>
      </c>
      <c r="BS500" s="4">
        <f t="shared" si="938"/>
        <v>11889</v>
      </c>
      <c r="BT500" s="3">
        <v>0</v>
      </c>
      <c r="BU500" s="29">
        <v>45260</v>
      </c>
      <c r="BW500" s="4">
        <f t="shared" si="1186"/>
        <v>164934</v>
      </c>
      <c r="BX500" s="22">
        <f t="shared" si="1187"/>
        <v>-8.9803374041841688E-2</v>
      </c>
      <c r="BY500" s="201">
        <v>9962</v>
      </c>
      <c r="BZ500" s="201">
        <f t="shared" si="1188"/>
        <v>1927</v>
      </c>
      <c r="CA500" s="201">
        <f t="shared" si="1189"/>
        <v>30518</v>
      </c>
      <c r="CD500" s="4">
        <f t="shared" si="1190"/>
        <v>29929</v>
      </c>
      <c r="CE500" s="4">
        <f t="shared" si="1191"/>
        <v>17029</v>
      </c>
      <c r="CF500" s="4">
        <f t="shared" si="1192"/>
        <v>10602</v>
      </c>
      <c r="CG500" s="4">
        <f t="shared" si="1193"/>
        <v>6746</v>
      </c>
      <c r="CH500" s="4">
        <f t="shared" si="1194"/>
        <v>5443</v>
      </c>
      <c r="CZ500" s="70">
        <v>45231</v>
      </c>
      <c r="DA500" s="5">
        <f t="shared" ref="DA500" si="1195">AVERAGE(BS465:BS500)</f>
        <v>14578.277777777777</v>
      </c>
      <c r="DB500" s="5">
        <f t="shared" ref="DB500" si="1196">AVERAGE(BS489:BS500)</f>
        <v>13744.5</v>
      </c>
      <c r="DC500" s="72">
        <f t="shared" ref="DC500" si="1197">BS500</f>
        <v>11889</v>
      </c>
    </row>
    <row r="501" spans="2:107" x14ac:dyDescent="0.3">
      <c r="B501" s="46">
        <v>45261</v>
      </c>
      <c r="C501" t="s">
        <v>442</v>
      </c>
      <c r="D501" s="4">
        <v>43</v>
      </c>
      <c r="E501" s="4">
        <v>127</v>
      </c>
      <c r="F501" s="4">
        <v>456</v>
      </c>
      <c r="G501" s="4">
        <v>49</v>
      </c>
      <c r="H501" s="4">
        <v>1990</v>
      </c>
      <c r="I501" s="4">
        <v>323</v>
      </c>
      <c r="J501" s="4">
        <v>43</v>
      </c>
      <c r="K501" s="4">
        <v>9</v>
      </c>
      <c r="L501" s="4">
        <v>450</v>
      </c>
      <c r="M501" s="4">
        <v>160</v>
      </c>
      <c r="N501" s="4">
        <v>153</v>
      </c>
      <c r="O501" s="4">
        <v>338</v>
      </c>
      <c r="P501" s="4">
        <v>199</v>
      </c>
      <c r="Q501" s="4">
        <v>84</v>
      </c>
      <c r="R501" s="4">
        <v>58</v>
      </c>
      <c r="S501" s="4">
        <v>62</v>
      </c>
      <c r="T501" s="4">
        <v>34</v>
      </c>
      <c r="U501" s="4">
        <v>57</v>
      </c>
      <c r="V501" s="4">
        <v>22</v>
      </c>
      <c r="W501" s="4">
        <v>89</v>
      </c>
      <c r="X501" s="4">
        <v>92</v>
      </c>
      <c r="Y501" s="4">
        <v>141</v>
      </c>
      <c r="Z501" s="4">
        <v>112</v>
      </c>
      <c r="AA501" s="4">
        <v>22</v>
      </c>
      <c r="AB501" s="4">
        <v>101</v>
      </c>
      <c r="AC501" s="4">
        <v>154</v>
      </c>
      <c r="AD501" s="4">
        <v>47</v>
      </c>
      <c r="AE501" s="4">
        <v>230</v>
      </c>
      <c r="AF501" s="4">
        <v>20</v>
      </c>
      <c r="AG501" s="4">
        <v>104</v>
      </c>
      <c r="AH501" s="4">
        <v>87</v>
      </c>
      <c r="AI501" s="4">
        <v>231</v>
      </c>
      <c r="AJ501" s="4">
        <v>195</v>
      </c>
      <c r="AK501" s="4">
        <v>36</v>
      </c>
      <c r="AL501" s="4">
        <v>134</v>
      </c>
      <c r="AM501" s="4">
        <v>70</v>
      </c>
      <c r="AN501" s="4">
        <v>1286</v>
      </c>
      <c r="AO501" s="4">
        <v>127</v>
      </c>
      <c r="AP501" s="4">
        <v>13</v>
      </c>
      <c r="AQ501" s="4">
        <v>67</v>
      </c>
      <c r="AR501" s="4">
        <v>24</v>
      </c>
      <c r="AS501" s="4">
        <v>113</v>
      </c>
      <c r="AT501" s="4">
        <v>716</v>
      </c>
      <c r="AU501" s="4">
        <v>187</v>
      </c>
      <c r="AV501" s="4">
        <v>16</v>
      </c>
      <c r="AW501" s="4">
        <v>181</v>
      </c>
      <c r="AX501" s="4">
        <v>0</v>
      </c>
      <c r="AY501" s="4">
        <v>12</v>
      </c>
      <c r="AZ501" s="4">
        <v>74</v>
      </c>
      <c r="BA501" s="4">
        <v>22</v>
      </c>
      <c r="BB501" s="4">
        <v>32</v>
      </c>
      <c r="BC501" s="4">
        <v>0</v>
      </c>
      <c r="BD501" s="4">
        <v>0</v>
      </c>
      <c r="BE501" s="4">
        <v>0</v>
      </c>
      <c r="BF501" s="4">
        <v>0</v>
      </c>
      <c r="BG501" s="4">
        <v>0</v>
      </c>
      <c r="BH501" s="4">
        <v>0</v>
      </c>
      <c r="BI501" s="4">
        <v>0</v>
      </c>
      <c r="BJ501" s="4">
        <v>0</v>
      </c>
      <c r="BK501" s="4">
        <v>0</v>
      </c>
      <c r="BL501" s="4">
        <v>0</v>
      </c>
      <c r="BM501" s="4">
        <v>0</v>
      </c>
      <c r="BN501" s="4">
        <v>0</v>
      </c>
      <c r="BO501" s="4">
        <v>171</v>
      </c>
      <c r="BP501" s="4">
        <v>0</v>
      </c>
      <c r="BQ501" s="4">
        <f t="shared" si="1181"/>
        <v>1702</v>
      </c>
      <c r="BR501" s="27">
        <v>11265</v>
      </c>
      <c r="BS501" s="4">
        <f t="shared" si="938"/>
        <v>11265</v>
      </c>
      <c r="BT501" s="3">
        <v>0</v>
      </c>
      <c r="BU501" s="29">
        <v>45291</v>
      </c>
      <c r="BW501" s="4">
        <f t="shared" ref="BW501" si="1198">SUM(BR490:BR501)</f>
        <v>164371</v>
      </c>
      <c r="BX501" s="22">
        <f t="shared" ref="BX501" si="1199">(BW501/BW489)-1</f>
        <v>-8.0663113209130111E-2</v>
      </c>
      <c r="BY501" s="201">
        <v>21030</v>
      </c>
      <c r="BZ501" s="201">
        <f t="shared" ref="BZ501" si="1200">BR501-BY501</f>
        <v>-9765</v>
      </c>
      <c r="CA501" s="201">
        <f t="shared" ref="CA501" si="1201">SUM(BZ490:BZ501)</f>
        <v>16771</v>
      </c>
      <c r="CD501" s="4">
        <f t="shared" ref="CD501" si="1202">SUM(H490:H501)</f>
        <v>29649</v>
      </c>
      <c r="CE501" s="4">
        <f t="shared" ref="CE501" si="1203">SUM(AN490:AN501)</f>
        <v>17114</v>
      </c>
      <c r="CF501" s="4">
        <f t="shared" ref="CF501" si="1204">SUM(AT490:AT501)</f>
        <v>10651</v>
      </c>
      <c r="CG501" s="4">
        <f t="shared" ref="CG501" si="1205">SUM(F490:F501)</f>
        <v>6787</v>
      </c>
      <c r="CH501" s="4">
        <f t="shared" ref="CH501" si="1206">SUM(O490:O501)</f>
        <v>5409</v>
      </c>
      <c r="CZ501" s="70">
        <v>45261</v>
      </c>
      <c r="DA501" s="5">
        <f t="shared" ref="DA501" si="1207">AVERAGE(BS466:BS501)</f>
        <v>14518.472222222223</v>
      </c>
      <c r="DB501" s="5">
        <f t="shared" ref="DB501" si="1208">AVERAGE(BS490:BS501)</f>
        <v>13697.583333333334</v>
      </c>
      <c r="DC501" s="72">
        <f t="shared" ref="DC501" si="1209">BS501</f>
        <v>11265</v>
      </c>
    </row>
    <row r="502" spans="2:107" x14ac:dyDescent="0.3">
      <c r="B502" s="46">
        <v>45292</v>
      </c>
      <c r="C502" t="s">
        <v>443</v>
      </c>
      <c r="D502" s="4">
        <v>82</v>
      </c>
      <c r="E502" s="4">
        <v>130</v>
      </c>
      <c r="F502" s="4">
        <v>524</v>
      </c>
      <c r="G502" s="4">
        <v>58</v>
      </c>
      <c r="H502" s="4">
        <v>2220</v>
      </c>
      <c r="I502" s="4">
        <v>332</v>
      </c>
      <c r="J502" s="4">
        <v>35</v>
      </c>
      <c r="K502" s="4">
        <v>10</v>
      </c>
      <c r="L502" s="4">
        <v>592</v>
      </c>
      <c r="M502" s="4">
        <v>215</v>
      </c>
      <c r="N502" s="4">
        <v>171</v>
      </c>
      <c r="O502" s="4">
        <v>378</v>
      </c>
      <c r="P502" s="4">
        <v>224</v>
      </c>
      <c r="Q502" s="4">
        <v>105</v>
      </c>
      <c r="R502" s="4">
        <v>45</v>
      </c>
      <c r="S502" s="4">
        <v>62</v>
      </c>
      <c r="T502" s="4">
        <v>48</v>
      </c>
      <c r="U502" s="4">
        <v>57</v>
      </c>
      <c r="V502" s="4">
        <v>20</v>
      </c>
      <c r="W502" s="4">
        <v>110</v>
      </c>
      <c r="X502" s="4">
        <v>119</v>
      </c>
      <c r="Y502" s="4">
        <v>145</v>
      </c>
      <c r="Z502" s="4">
        <v>120</v>
      </c>
      <c r="AA502" s="4">
        <v>24</v>
      </c>
      <c r="AB502" s="4">
        <v>132</v>
      </c>
      <c r="AC502" s="4">
        <v>158</v>
      </c>
      <c r="AD502" s="4">
        <v>31</v>
      </c>
      <c r="AE502" s="4">
        <v>252</v>
      </c>
      <c r="AF502" s="4">
        <v>12</v>
      </c>
      <c r="AG502" s="4">
        <v>118</v>
      </c>
      <c r="AH502" s="4">
        <v>100</v>
      </c>
      <c r="AI502" s="4">
        <v>217</v>
      </c>
      <c r="AJ502" s="4">
        <v>187</v>
      </c>
      <c r="AK502" s="4">
        <v>38</v>
      </c>
      <c r="AL502" s="4">
        <v>144</v>
      </c>
      <c r="AM502" s="4">
        <v>56</v>
      </c>
      <c r="AN502" s="4">
        <v>1253</v>
      </c>
      <c r="AO502" s="4">
        <v>167</v>
      </c>
      <c r="AP502" s="4">
        <v>17</v>
      </c>
      <c r="AQ502" s="4">
        <v>97</v>
      </c>
      <c r="AR502" s="4">
        <v>42</v>
      </c>
      <c r="AS502" s="4">
        <v>133</v>
      </c>
      <c r="AT502" s="4">
        <v>861</v>
      </c>
      <c r="AU502" s="4">
        <v>201</v>
      </c>
      <c r="AV502" s="4">
        <v>20</v>
      </c>
      <c r="AW502" s="4">
        <v>179</v>
      </c>
      <c r="AX502" s="4">
        <v>0</v>
      </c>
      <c r="AY502" s="4">
        <v>11</v>
      </c>
      <c r="AZ502" s="4">
        <v>108</v>
      </c>
      <c r="BA502" s="4">
        <v>41</v>
      </c>
      <c r="BB502" s="4">
        <v>24</v>
      </c>
      <c r="BC502" s="4">
        <v>0</v>
      </c>
      <c r="BD502" s="4">
        <v>0</v>
      </c>
      <c r="BE502" s="4">
        <v>0</v>
      </c>
      <c r="BF502" s="4">
        <v>0</v>
      </c>
      <c r="BG502" s="4">
        <v>0</v>
      </c>
      <c r="BH502" s="4">
        <v>0</v>
      </c>
      <c r="BI502" s="4">
        <v>0</v>
      </c>
      <c r="BJ502" s="4">
        <v>0</v>
      </c>
      <c r="BK502" s="4">
        <v>0</v>
      </c>
      <c r="BL502" s="4">
        <v>0</v>
      </c>
      <c r="BM502" s="4">
        <v>0</v>
      </c>
      <c r="BN502" s="4">
        <v>0</v>
      </c>
      <c r="BO502" s="4">
        <v>205</v>
      </c>
      <c r="BP502" s="4">
        <v>0</v>
      </c>
      <c r="BQ502" s="4">
        <f t="shared" si="1181"/>
        <v>1909</v>
      </c>
      <c r="BR502" s="27">
        <v>12539</v>
      </c>
      <c r="BS502" s="4">
        <f t="shared" si="938"/>
        <v>12539</v>
      </c>
      <c r="BT502" s="3">
        <v>0</v>
      </c>
      <c r="BU502" s="29">
        <v>45322</v>
      </c>
      <c r="BW502" s="4">
        <f t="shared" ref="BW502" si="1210">SUM(BR491:BR502)</f>
        <v>163182</v>
      </c>
      <c r="BX502" s="22">
        <f t="shared" ref="BX502" si="1211">(BW502/BW490)-1</f>
        <v>-8.725710642010942E-2</v>
      </c>
      <c r="BY502" s="201">
        <v>10202</v>
      </c>
      <c r="BZ502" s="201">
        <f t="shared" ref="BZ502" si="1212">BR502-BY502</f>
        <v>2337</v>
      </c>
      <c r="CA502" s="201">
        <f t="shared" ref="CA502" si="1213">SUM(BZ491:BZ502)</f>
        <v>18304</v>
      </c>
      <c r="CD502" s="4">
        <f t="shared" ref="CD502" si="1214">SUM(H491:H502)</f>
        <v>29317</v>
      </c>
      <c r="CE502" s="4">
        <f t="shared" ref="CE502" si="1215">SUM(AN491:AN502)</f>
        <v>16951</v>
      </c>
      <c r="CF502" s="4">
        <f t="shared" ref="CF502" si="1216">SUM(AT491:AT502)</f>
        <v>10667</v>
      </c>
      <c r="CG502" s="4">
        <f t="shared" ref="CG502" si="1217">SUM(F491:F502)</f>
        <v>6765</v>
      </c>
      <c r="CH502" s="4">
        <f t="shared" ref="CH502" si="1218">SUM(O491:O502)</f>
        <v>5333</v>
      </c>
      <c r="CZ502" s="70">
        <v>45292</v>
      </c>
      <c r="DA502" s="5">
        <f t="shared" ref="DA502" si="1219">AVERAGE(BS467:BS502)</f>
        <v>14549.694444444445</v>
      </c>
      <c r="DB502" s="5">
        <f t="shared" ref="DB502" si="1220">AVERAGE(BS491:BS502)</f>
        <v>13598.5</v>
      </c>
      <c r="DC502" s="72">
        <f t="shared" ref="DC502" si="1221">BS502</f>
        <v>12539</v>
      </c>
    </row>
    <row r="503" spans="2:107" x14ac:dyDescent="0.3">
      <c r="B503" s="46">
        <v>45323</v>
      </c>
      <c r="C503" t="s">
        <v>444</v>
      </c>
      <c r="D503" s="4">
        <v>76</v>
      </c>
      <c r="E503" s="4">
        <v>136</v>
      </c>
      <c r="F503" s="4">
        <v>508</v>
      </c>
      <c r="G503" s="4">
        <v>55</v>
      </c>
      <c r="H503" s="4">
        <v>2102</v>
      </c>
      <c r="I503" s="4">
        <v>320</v>
      </c>
      <c r="J503" s="4">
        <v>33</v>
      </c>
      <c r="K503" s="4">
        <v>9</v>
      </c>
      <c r="L503" s="4">
        <v>562</v>
      </c>
      <c r="M503" s="4">
        <v>254</v>
      </c>
      <c r="N503" s="4">
        <v>184</v>
      </c>
      <c r="O503" s="4">
        <v>378</v>
      </c>
      <c r="P503" s="4">
        <v>244</v>
      </c>
      <c r="Q503" s="4">
        <v>89</v>
      </c>
      <c r="R503" s="4">
        <v>56</v>
      </c>
      <c r="S503" s="4">
        <v>55</v>
      </c>
      <c r="T503" s="4">
        <v>41</v>
      </c>
      <c r="U503" s="4">
        <v>63</v>
      </c>
      <c r="V503" s="4">
        <v>22</v>
      </c>
      <c r="W503" s="4">
        <v>110</v>
      </c>
      <c r="X503" s="4">
        <v>111</v>
      </c>
      <c r="Y503" s="4">
        <v>122</v>
      </c>
      <c r="Z503" s="4">
        <v>104</v>
      </c>
      <c r="AA503" s="4">
        <v>31</v>
      </c>
      <c r="AB503" s="4">
        <v>123</v>
      </c>
      <c r="AC503" s="4">
        <v>127</v>
      </c>
      <c r="AD503" s="4">
        <v>42</v>
      </c>
      <c r="AE503" s="4">
        <v>243</v>
      </c>
      <c r="AF503" s="4">
        <v>26</v>
      </c>
      <c r="AG503" s="4">
        <v>116</v>
      </c>
      <c r="AH503" s="4">
        <v>89</v>
      </c>
      <c r="AI503" s="4">
        <v>252</v>
      </c>
      <c r="AJ503" s="4">
        <v>161</v>
      </c>
      <c r="AK503" s="4">
        <v>35</v>
      </c>
      <c r="AL503" s="4">
        <v>139</v>
      </c>
      <c r="AM503" s="4">
        <v>72</v>
      </c>
      <c r="AN503" s="4">
        <v>1325</v>
      </c>
      <c r="AO503" s="4">
        <v>161</v>
      </c>
      <c r="AP503" s="4">
        <v>6</v>
      </c>
      <c r="AQ503" s="4">
        <v>78</v>
      </c>
      <c r="AR503" s="4">
        <v>45</v>
      </c>
      <c r="AS503" s="4">
        <v>121</v>
      </c>
      <c r="AT503" s="4">
        <v>871</v>
      </c>
      <c r="AU503" s="4">
        <v>201</v>
      </c>
      <c r="AV503" s="4">
        <v>16</v>
      </c>
      <c r="AW503" s="4">
        <v>182</v>
      </c>
      <c r="AX503" s="4">
        <v>0</v>
      </c>
      <c r="AY503" s="4">
        <v>7</v>
      </c>
      <c r="AZ503" s="4">
        <v>93</v>
      </c>
      <c r="BA503" s="4">
        <v>28</v>
      </c>
      <c r="BB503" s="4">
        <v>31</v>
      </c>
      <c r="BC503" s="4">
        <v>0</v>
      </c>
      <c r="BD503" s="4">
        <v>0</v>
      </c>
      <c r="BE503" s="4">
        <v>0</v>
      </c>
      <c r="BF503" s="4">
        <v>0</v>
      </c>
      <c r="BG503" s="4">
        <v>0</v>
      </c>
      <c r="BH503" s="4">
        <v>0</v>
      </c>
      <c r="BI503" s="4">
        <v>0</v>
      </c>
      <c r="BJ503" s="4">
        <v>0</v>
      </c>
      <c r="BK503" s="4">
        <v>0</v>
      </c>
      <c r="BL503" s="4">
        <v>0</v>
      </c>
      <c r="BM503" s="4">
        <v>0</v>
      </c>
      <c r="BN503" s="4">
        <v>0</v>
      </c>
      <c r="BO503" s="4">
        <v>182</v>
      </c>
      <c r="BP503" s="4">
        <v>0</v>
      </c>
      <c r="BQ503" s="4">
        <f t="shared" si="1181"/>
        <v>1870</v>
      </c>
      <c r="BR503" s="27">
        <v>12307</v>
      </c>
      <c r="BS503" s="4">
        <f t="shared" si="938"/>
        <v>12307</v>
      </c>
      <c r="BT503" s="3">
        <v>0</v>
      </c>
      <c r="BU503" s="29">
        <v>45351</v>
      </c>
      <c r="BW503" s="4">
        <f t="shared" ref="BW503" si="1222">SUM(BR492:BR503)</f>
        <v>163845</v>
      </c>
      <c r="BX503" s="22">
        <f t="shared" ref="BX503" si="1223">(BW503/BW491)-1</f>
        <v>-7.7693403209736167E-2</v>
      </c>
      <c r="BY503" s="201">
        <v>10184</v>
      </c>
      <c r="BZ503" s="201">
        <f t="shared" ref="BZ503" si="1224">BR503-BY503</f>
        <v>2123</v>
      </c>
      <c r="CA503" s="201">
        <f t="shared" ref="CA503" si="1225">SUM(BZ492:BZ503)</f>
        <v>27635</v>
      </c>
      <c r="CD503" s="4">
        <f t="shared" ref="CD503" si="1226">SUM(H492:H503)</f>
        <v>29270</v>
      </c>
      <c r="CE503" s="4">
        <f t="shared" ref="CE503" si="1227">SUM(AN492:AN503)</f>
        <v>17045</v>
      </c>
      <c r="CF503" s="4">
        <f t="shared" ref="CF503" si="1228">SUM(AT492:AT503)</f>
        <v>10763</v>
      </c>
      <c r="CG503" s="4">
        <f t="shared" ref="CG503" si="1229">SUM(F492:F503)</f>
        <v>6813</v>
      </c>
      <c r="CH503" s="4">
        <f t="shared" ref="CH503" si="1230">SUM(O492:O503)</f>
        <v>5315</v>
      </c>
      <c r="CZ503" s="70">
        <v>45323</v>
      </c>
      <c r="DA503" s="5">
        <f t="shared" ref="DA503" si="1231">AVERAGE(BS468:BS503)</f>
        <v>14576.388888888889</v>
      </c>
      <c r="DB503" s="5">
        <f t="shared" ref="DB503" si="1232">AVERAGE(BS492:BS503)</f>
        <v>13653.75</v>
      </c>
      <c r="DC503" s="72">
        <f t="shared" ref="DC503" si="1233">BS503</f>
        <v>12307</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29072.5</v>
      </c>
      <c r="E570" s="4">
        <f t="shared" ref="E570:BP570" si="1234">SUM(E4:E567)</f>
        <v>135060.5</v>
      </c>
      <c r="F570" s="4">
        <f t="shared" si="1234"/>
        <v>211767</v>
      </c>
      <c r="G570" s="4">
        <f t="shared" si="1234"/>
        <v>27330.5</v>
      </c>
      <c r="H570" s="4">
        <f t="shared" si="1234"/>
        <v>1227643.5</v>
      </c>
      <c r="I570" s="4">
        <f t="shared" si="1234"/>
        <v>170403</v>
      </c>
      <c r="J570" s="4">
        <f t="shared" si="1234"/>
        <v>27921</v>
      </c>
      <c r="K570" s="4">
        <f t="shared" si="1234"/>
        <v>6212.5</v>
      </c>
      <c r="L570" s="4">
        <f t="shared" si="1234"/>
        <v>187114</v>
      </c>
      <c r="M570" s="4">
        <f t="shared" si="1234"/>
        <v>85033</v>
      </c>
      <c r="N570" s="4">
        <f t="shared" si="1234"/>
        <v>92614.5</v>
      </c>
      <c r="O570" s="4">
        <f t="shared" si="1234"/>
        <v>223047.5</v>
      </c>
      <c r="P570" s="4">
        <f t="shared" si="1234"/>
        <v>122436.5</v>
      </c>
      <c r="Q570" s="4">
        <f t="shared" si="1234"/>
        <v>46990</v>
      </c>
      <c r="R570" s="4">
        <f t="shared" si="1234"/>
        <v>35635.5</v>
      </c>
      <c r="S570" s="4">
        <f t="shared" si="1234"/>
        <v>47427.5</v>
      </c>
      <c r="T570" s="4">
        <f t="shared" si="1234"/>
        <v>22990</v>
      </c>
      <c r="U570" s="4">
        <f t="shared" si="1234"/>
        <v>35215.5</v>
      </c>
      <c r="V570" s="4">
        <f t="shared" si="1234"/>
        <v>13265.5</v>
      </c>
      <c r="W570" s="4">
        <f t="shared" si="1234"/>
        <v>48286</v>
      </c>
      <c r="X570" s="4">
        <f t="shared" si="1234"/>
        <v>59721</v>
      </c>
      <c r="Y570" s="4">
        <f t="shared" si="1234"/>
        <v>96245</v>
      </c>
      <c r="Z570" s="4">
        <f t="shared" si="1234"/>
        <v>76706.5</v>
      </c>
      <c r="AA570" s="4">
        <f t="shared" si="1234"/>
        <v>15304</v>
      </c>
      <c r="AB570" s="4">
        <f t="shared" si="1234"/>
        <v>60033</v>
      </c>
      <c r="AC570" s="4">
        <f t="shared" si="1234"/>
        <v>121575</v>
      </c>
      <c r="AD570" s="4">
        <f t="shared" si="1234"/>
        <v>27279.5</v>
      </c>
      <c r="AE570" s="4">
        <f t="shared" si="1234"/>
        <v>119258</v>
      </c>
      <c r="AF570" s="4">
        <f t="shared" si="1234"/>
        <v>14434.5</v>
      </c>
      <c r="AG570" s="4">
        <f t="shared" si="1234"/>
        <v>52485</v>
      </c>
      <c r="AH570" s="4">
        <f t="shared" si="1234"/>
        <v>48256</v>
      </c>
      <c r="AI570" s="4">
        <f t="shared" si="1234"/>
        <v>112030</v>
      </c>
      <c r="AJ570" s="4">
        <f t="shared" si="1234"/>
        <v>80276.5</v>
      </c>
      <c r="AK570" s="4">
        <f t="shared" si="1234"/>
        <v>22292.5</v>
      </c>
      <c r="AL570" s="4">
        <f t="shared" si="1234"/>
        <v>77377.5</v>
      </c>
      <c r="AM570" s="4">
        <f t="shared" si="1234"/>
        <v>44410</v>
      </c>
      <c r="AN570" s="4">
        <f t="shared" si="1234"/>
        <v>703211</v>
      </c>
      <c r="AO570" s="4">
        <f t="shared" si="1234"/>
        <v>70490.5</v>
      </c>
      <c r="AP570" s="4">
        <f t="shared" si="1234"/>
        <v>7601</v>
      </c>
      <c r="AQ570" s="4">
        <f t="shared" si="1234"/>
        <v>32882.5</v>
      </c>
      <c r="AR570" s="4">
        <f t="shared" si="1234"/>
        <v>19444.5</v>
      </c>
      <c r="AS570" s="4">
        <f t="shared" si="1234"/>
        <v>51352.5</v>
      </c>
      <c r="AT570" s="4">
        <f t="shared" si="1234"/>
        <v>286251</v>
      </c>
      <c r="AU570" s="4">
        <f t="shared" si="1234"/>
        <v>105500.5</v>
      </c>
      <c r="AV570" s="4">
        <f t="shared" si="1234"/>
        <v>8496</v>
      </c>
      <c r="AW570" s="4">
        <f t="shared" si="1234"/>
        <v>94425</v>
      </c>
      <c r="AX570" s="4">
        <f t="shared" si="1234"/>
        <v>135943.5</v>
      </c>
      <c r="AY570" s="4">
        <f t="shared" si="1234"/>
        <v>7154.5</v>
      </c>
      <c r="AZ570" s="4">
        <f t="shared" si="1234"/>
        <v>59033.5</v>
      </c>
      <c r="BA570" s="4">
        <f t="shared" si="1234"/>
        <v>27345</v>
      </c>
      <c r="BB570" s="4">
        <f t="shared" si="1234"/>
        <v>10151</v>
      </c>
      <c r="BC570" s="4" t="s">
        <v>821</v>
      </c>
      <c r="BD570" s="4" t="s">
        <v>821</v>
      </c>
      <c r="BE570" s="4" t="s">
        <v>821</v>
      </c>
      <c r="BF570" s="4" t="s">
        <v>821</v>
      </c>
      <c r="BG570" s="4" t="s">
        <v>821</v>
      </c>
      <c r="BH570" s="4" t="s">
        <v>821</v>
      </c>
      <c r="BI570" s="4" t="s">
        <v>821</v>
      </c>
      <c r="BJ570" s="4" t="s">
        <v>821</v>
      </c>
      <c r="BK570" s="4" t="s">
        <v>821</v>
      </c>
      <c r="BL570" s="4" t="s">
        <v>821</v>
      </c>
      <c r="BM570" s="4" t="s">
        <v>821</v>
      </c>
      <c r="BN570" s="4" t="s">
        <v>821</v>
      </c>
      <c r="BO570" s="4">
        <f t="shared" si="1234"/>
        <v>62248.5</v>
      </c>
      <c r="BP570" s="4">
        <f t="shared" si="1234"/>
        <v>40292.5</v>
      </c>
      <c r="BQ570" s="4">
        <f t="shared" ref="BQ570" si="1235">SUM(BQ4:BQ567)</f>
        <v>250132</v>
      </c>
      <c r="CK570"/>
      <c r="CL570"/>
      <c r="CM570"/>
      <c r="CN570"/>
      <c r="CO570"/>
      <c r="CP570"/>
      <c r="CQ570"/>
      <c r="CR570"/>
      <c r="CS570"/>
      <c r="CT570"/>
      <c r="DC570" s="52"/>
    </row>
    <row r="571" spans="2:107" x14ac:dyDescent="0.3">
      <c r="D571" s="4">
        <f t="shared" ref="D571:AI571" si="1236">IF(D570=MAX($D570:$BB570),D3,0)</f>
        <v>0</v>
      </c>
      <c r="E571" s="4">
        <f t="shared" si="1236"/>
        <v>0</v>
      </c>
      <c r="F571" s="4">
        <f t="shared" si="1236"/>
        <v>0</v>
      </c>
      <c r="G571" s="4">
        <f t="shared" si="1236"/>
        <v>0</v>
      </c>
      <c r="H571" s="4" t="str">
        <f t="shared" si="1236"/>
        <v>CALIFORNIA</v>
      </c>
      <c r="I571" s="4">
        <f t="shared" si="1236"/>
        <v>0</v>
      </c>
      <c r="J571" s="4">
        <f t="shared" si="1236"/>
        <v>0</v>
      </c>
      <c r="K571" s="4">
        <f t="shared" si="1236"/>
        <v>0</v>
      </c>
      <c r="L571" s="4">
        <f t="shared" si="1236"/>
        <v>0</v>
      </c>
      <c r="M571" s="4">
        <f t="shared" si="1236"/>
        <v>0</v>
      </c>
      <c r="N571" s="4">
        <f t="shared" si="1236"/>
        <v>0</v>
      </c>
      <c r="O571" s="4">
        <f t="shared" si="1236"/>
        <v>0</v>
      </c>
      <c r="P571" s="4">
        <f t="shared" si="1236"/>
        <v>0</v>
      </c>
      <c r="Q571" s="4">
        <f t="shared" si="1236"/>
        <v>0</v>
      </c>
      <c r="R571" s="4">
        <f t="shared" si="1236"/>
        <v>0</v>
      </c>
      <c r="S571" s="4">
        <f t="shared" si="1236"/>
        <v>0</v>
      </c>
      <c r="T571" s="4">
        <f t="shared" si="1236"/>
        <v>0</v>
      </c>
      <c r="U571" s="4">
        <f t="shared" si="1236"/>
        <v>0</v>
      </c>
      <c r="V571" s="4">
        <f t="shared" si="1236"/>
        <v>0</v>
      </c>
      <c r="W571" s="4">
        <f t="shared" si="1236"/>
        <v>0</v>
      </c>
      <c r="X571" s="4">
        <f t="shared" si="1236"/>
        <v>0</v>
      </c>
      <c r="Y571" s="4">
        <f t="shared" si="1236"/>
        <v>0</v>
      </c>
      <c r="Z571" s="4">
        <f t="shared" si="1236"/>
        <v>0</v>
      </c>
      <c r="AA571" s="4">
        <f t="shared" si="1236"/>
        <v>0</v>
      </c>
      <c r="AB571" s="4">
        <f t="shared" si="1236"/>
        <v>0</v>
      </c>
      <c r="AC571" s="4">
        <f t="shared" si="1236"/>
        <v>0</v>
      </c>
      <c r="AD571" s="4">
        <f t="shared" si="1236"/>
        <v>0</v>
      </c>
      <c r="AE571" s="4">
        <f t="shared" si="1236"/>
        <v>0</v>
      </c>
      <c r="AF571" s="4">
        <f t="shared" si="1236"/>
        <v>0</v>
      </c>
      <c r="AG571" s="4">
        <f t="shared" si="1236"/>
        <v>0</v>
      </c>
      <c r="AH571" s="4">
        <f t="shared" si="1236"/>
        <v>0</v>
      </c>
      <c r="AI571" s="4">
        <f t="shared" si="1236"/>
        <v>0</v>
      </c>
      <c r="AJ571" s="4">
        <f t="shared" ref="AJ571:BB571" si="1237">IF(AJ570=MAX($D570:$BB570),AJ3,0)</f>
        <v>0</v>
      </c>
      <c r="AK571" s="4">
        <f t="shared" si="1237"/>
        <v>0</v>
      </c>
      <c r="AL571" s="4">
        <f t="shared" si="1237"/>
        <v>0</v>
      </c>
      <c r="AM571" s="4">
        <f t="shared" si="1237"/>
        <v>0</v>
      </c>
      <c r="AN571" s="4">
        <f t="shared" si="1237"/>
        <v>0</v>
      </c>
      <c r="AO571" s="4">
        <f t="shared" si="1237"/>
        <v>0</v>
      </c>
      <c r="AP571" s="4">
        <f t="shared" si="1237"/>
        <v>0</v>
      </c>
      <c r="AQ571" s="4">
        <f t="shared" si="1237"/>
        <v>0</v>
      </c>
      <c r="AR571" s="4">
        <f t="shared" si="1237"/>
        <v>0</v>
      </c>
      <c r="AS571" s="4">
        <f t="shared" si="1237"/>
        <v>0</v>
      </c>
      <c r="AT571" s="4">
        <f t="shared" si="1237"/>
        <v>0</v>
      </c>
      <c r="AU571" s="4">
        <f t="shared" si="1237"/>
        <v>0</v>
      </c>
      <c r="AV571" s="4">
        <f t="shared" si="1237"/>
        <v>0</v>
      </c>
      <c r="AW571" s="4">
        <f t="shared" si="1237"/>
        <v>0</v>
      </c>
      <c r="AX571" s="4">
        <f t="shared" si="1237"/>
        <v>0</v>
      </c>
      <c r="AY571" s="4">
        <f t="shared" si="1237"/>
        <v>0</v>
      </c>
      <c r="AZ571" s="4">
        <f t="shared" si="1237"/>
        <v>0</v>
      </c>
      <c r="BA571" s="4">
        <f t="shared" si="1237"/>
        <v>0</v>
      </c>
      <c r="BB571" s="4">
        <f t="shared" si="1237"/>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topLeftCell="A45" zoomScaleNormal="100" zoomScaleSheetLayoutView="70" workbookViewId="0">
      <selection activeCell="A503" sqref="A503:XFD503"/>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49" t="s">
        <v>300</v>
      </c>
      <c r="C2" s="133" t="str">
        <f>'From State&amp;Country +Charts'!$C$503</f>
        <v>February</v>
      </c>
      <c r="D2" s="134"/>
      <c r="E2" s="135"/>
      <c r="F2" s="135"/>
      <c r="G2" s="135"/>
      <c r="I2" s="30"/>
      <c r="J2" s="216"/>
      <c r="K2" s="216"/>
      <c r="L2" s="41"/>
    </row>
    <row r="3" spans="2:12" ht="26.25" customHeight="1" x14ac:dyDescent="0.3">
      <c r="B3" s="136" t="s">
        <v>653</v>
      </c>
      <c r="C3" s="136">
        <v>4</v>
      </c>
      <c r="D3" s="136">
        <v>4</v>
      </c>
      <c r="E3" s="135"/>
      <c r="F3" s="135"/>
      <c r="G3" s="135"/>
    </row>
    <row r="4" spans="2:12" s="42" customFormat="1" ht="39.450000000000003" customHeight="1" x14ac:dyDescent="0.3">
      <c r="B4" s="144" t="s">
        <v>301</v>
      </c>
      <c r="C4" s="144" t="str">
        <f>'OSDR Table'!C4</f>
        <v>2024</v>
      </c>
      <c r="D4" s="144" t="str">
        <f>'OSDR Table'!D4</f>
        <v>2023</v>
      </c>
      <c r="E4" s="137" t="s">
        <v>637</v>
      </c>
      <c r="F4" s="137" t="s">
        <v>323</v>
      </c>
      <c r="G4" s="138"/>
      <c r="H4" s="54"/>
      <c r="L4" s="54"/>
    </row>
    <row r="5" spans="2:12" ht="16.8" x14ac:dyDescent="0.3">
      <c r="B5" s="139" t="s">
        <v>41</v>
      </c>
      <c r="C5" s="150">
        <f>'From State&amp;Country +Charts'!D$503</f>
        <v>76</v>
      </c>
      <c r="D5" s="150">
        <f>'From State&amp;Country +Charts'!D$491</f>
        <v>66</v>
      </c>
      <c r="E5" s="150">
        <f t="shared" ref="E5:E56" si="0">C5-D5</f>
        <v>10</v>
      </c>
      <c r="F5" s="145">
        <f>IFERROR((E5/D5),1)</f>
        <v>0.15151515151515152</v>
      </c>
      <c r="G5" s="135"/>
      <c r="I5" s="55"/>
      <c r="L5" s="56"/>
    </row>
    <row r="6" spans="2:12" ht="16.8" x14ac:dyDescent="0.3">
      <c r="B6" s="139" t="s">
        <v>42</v>
      </c>
      <c r="C6" s="150">
        <f>'From State&amp;Country +Charts'!E$503</f>
        <v>136</v>
      </c>
      <c r="D6" s="150">
        <f>'From State&amp;Country +Charts'!E$491</f>
        <v>148</v>
      </c>
      <c r="E6" s="150">
        <f t="shared" si="0"/>
        <v>-12</v>
      </c>
      <c r="F6" s="145">
        <f t="shared" ref="F6:F56" si="1">IFERROR((E6/D6),1)</f>
        <v>-8.1081081081081086E-2</v>
      </c>
      <c r="G6" s="135"/>
      <c r="I6" s="55"/>
      <c r="L6" s="56"/>
    </row>
    <row r="7" spans="2:12" ht="16.8" x14ac:dyDescent="0.3">
      <c r="B7" s="139" t="s">
        <v>43</v>
      </c>
      <c r="C7" s="150">
        <f>'From State&amp;Country +Charts'!F$503</f>
        <v>508</v>
      </c>
      <c r="D7" s="150">
        <f>'From State&amp;Country +Charts'!F$491</f>
        <v>460</v>
      </c>
      <c r="E7" s="150">
        <f t="shared" si="0"/>
        <v>48</v>
      </c>
      <c r="F7" s="145">
        <f t="shared" si="1"/>
        <v>0.10434782608695652</v>
      </c>
      <c r="G7" s="135"/>
      <c r="I7" s="55"/>
      <c r="L7" s="56"/>
    </row>
    <row r="8" spans="2:12" ht="16.8" x14ac:dyDescent="0.3">
      <c r="B8" s="139" t="s">
        <v>44</v>
      </c>
      <c r="C8" s="150">
        <f>'From State&amp;Country +Charts'!G$503</f>
        <v>55</v>
      </c>
      <c r="D8" s="150">
        <f>'From State&amp;Country +Charts'!G$491</f>
        <v>39</v>
      </c>
      <c r="E8" s="150">
        <f t="shared" si="0"/>
        <v>16</v>
      </c>
      <c r="F8" s="145">
        <f t="shared" si="1"/>
        <v>0.41025641025641024</v>
      </c>
      <c r="G8" s="135"/>
      <c r="I8" s="55"/>
      <c r="L8" s="56"/>
    </row>
    <row r="9" spans="2:12" ht="16.8" x14ac:dyDescent="0.3">
      <c r="B9" s="139" t="s">
        <v>45</v>
      </c>
      <c r="C9" s="150">
        <f>'From State&amp;Country +Charts'!H$503</f>
        <v>2102</v>
      </c>
      <c r="D9" s="150">
        <f>'From State&amp;Country +Charts'!H$491</f>
        <v>2149</v>
      </c>
      <c r="E9" s="150">
        <f t="shared" si="0"/>
        <v>-47</v>
      </c>
      <c r="F9" s="145">
        <f t="shared" si="1"/>
        <v>-2.1870637505816658E-2</v>
      </c>
      <c r="G9" s="135"/>
      <c r="I9" s="55"/>
      <c r="L9" s="56"/>
    </row>
    <row r="10" spans="2:12" ht="16.8" x14ac:dyDescent="0.3">
      <c r="B10" s="139" t="s">
        <v>46</v>
      </c>
      <c r="C10" s="150">
        <f>'From State&amp;Country +Charts'!I$503</f>
        <v>320</v>
      </c>
      <c r="D10" s="150">
        <f>'From State&amp;Country +Charts'!I$491</f>
        <v>329</v>
      </c>
      <c r="E10" s="150">
        <f t="shared" si="0"/>
        <v>-9</v>
      </c>
      <c r="F10" s="145">
        <f t="shared" si="1"/>
        <v>-2.7355623100303952E-2</v>
      </c>
      <c r="G10" s="135"/>
      <c r="I10" s="55"/>
      <c r="L10" s="56"/>
    </row>
    <row r="11" spans="2:12" ht="16.8" x14ac:dyDescent="0.3">
      <c r="B11" s="139" t="s">
        <v>47</v>
      </c>
      <c r="C11" s="150">
        <f>'From State&amp;Country +Charts'!J$503</f>
        <v>33</v>
      </c>
      <c r="D11" s="150">
        <f>'From State&amp;Country +Charts'!J$491</f>
        <v>42</v>
      </c>
      <c r="E11" s="150">
        <f t="shared" si="0"/>
        <v>-9</v>
      </c>
      <c r="F11" s="145">
        <f t="shared" si="1"/>
        <v>-0.21428571428571427</v>
      </c>
      <c r="G11" s="135"/>
      <c r="I11" s="55"/>
      <c r="L11" s="56"/>
    </row>
    <row r="12" spans="2:12" ht="16.8" x14ac:dyDescent="0.3">
      <c r="B12" s="139" t="s">
        <v>48</v>
      </c>
      <c r="C12" s="150">
        <f>'From State&amp;Country +Charts'!K$503</f>
        <v>9</v>
      </c>
      <c r="D12" s="150">
        <f>'From State&amp;Country +Charts'!K$491</f>
        <v>4</v>
      </c>
      <c r="E12" s="150">
        <f t="shared" si="0"/>
        <v>5</v>
      </c>
      <c r="F12" s="145">
        <f t="shared" si="1"/>
        <v>1.25</v>
      </c>
      <c r="G12" s="135"/>
      <c r="I12" s="55"/>
      <c r="L12" s="56"/>
    </row>
    <row r="13" spans="2:12" ht="16.8" x14ac:dyDescent="0.3">
      <c r="B13" s="139" t="s">
        <v>49</v>
      </c>
      <c r="C13" s="150">
        <f>'From State&amp;Country +Charts'!L$503</f>
        <v>562</v>
      </c>
      <c r="D13" s="150">
        <f>'From State&amp;Country +Charts'!L$491</f>
        <v>493</v>
      </c>
      <c r="E13" s="150">
        <f t="shared" si="0"/>
        <v>69</v>
      </c>
      <c r="F13" s="145">
        <f t="shared" si="1"/>
        <v>0.13995943204868155</v>
      </c>
      <c r="G13" s="135"/>
      <c r="I13" s="55"/>
      <c r="L13" s="56"/>
    </row>
    <row r="14" spans="2:12" ht="16.8" x14ac:dyDescent="0.3">
      <c r="B14" s="139" t="s">
        <v>50</v>
      </c>
      <c r="C14" s="150">
        <f>'From State&amp;Country +Charts'!M$503</f>
        <v>254</v>
      </c>
      <c r="D14" s="150">
        <f>'From State&amp;Country +Charts'!M$491</f>
        <v>202</v>
      </c>
      <c r="E14" s="150">
        <f t="shared" si="0"/>
        <v>52</v>
      </c>
      <c r="F14" s="145">
        <f t="shared" si="1"/>
        <v>0.25742574257425743</v>
      </c>
      <c r="G14" s="135"/>
      <c r="I14" s="55"/>
      <c r="L14" s="56"/>
    </row>
    <row r="15" spans="2:12" ht="16.8" x14ac:dyDescent="0.3">
      <c r="B15" s="139" t="s">
        <v>51</v>
      </c>
      <c r="C15" s="150">
        <f>'From State&amp;Country +Charts'!N$503</f>
        <v>184</v>
      </c>
      <c r="D15" s="150">
        <f>'From State&amp;Country +Charts'!N$491</f>
        <v>152</v>
      </c>
      <c r="E15" s="150">
        <f t="shared" si="0"/>
        <v>32</v>
      </c>
      <c r="F15" s="145">
        <f t="shared" si="1"/>
        <v>0.21052631578947367</v>
      </c>
      <c r="G15" s="135"/>
      <c r="I15" s="55"/>
      <c r="L15" s="56"/>
    </row>
    <row r="16" spans="2:12" ht="16.8" x14ac:dyDescent="0.3">
      <c r="B16" s="139" t="s">
        <v>52</v>
      </c>
      <c r="C16" s="150">
        <f>'From State&amp;Country +Charts'!O$503</f>
        <v>378</v>
      </c>
      <c r="D16" s="150">
        <f>'From State&amp;Country +Charts'!O$491</f>
        <v>396</v>
      </c>
      <c r="E16" s="150">
        <f t="shared" si="0"/>
        <v>-18</v>
      </c>
      <c r="F16" s="145">
        <f t="shared" si="1"/>
        <v>-4.5454545454545456E-2</v>
      </c>
      <c r="G16" s="135"/>
      <c r="I16" s="55"/>
      <c r="L16" s="56"/>
    </row>
    <row r="17" spans="2:12" ht="16.8" x14ac:dyDescent="0.3">
      <c r="B17" s="139" t="s">
        <v>53</v>
      </c>
      <c r="C17" s="150">
        <f>'From State&amp;Country +Charts'!P$503</f>
        <v>244</v>
      </c>
      <c r="D17" s="150">
        <f>'From State&amp;Country +Charts'!P$491</f>
        <v>201</v>
      </c>
      <c r="E17" s="150">
        <f t="shared" si="0"/>
        <v>43</v>
      </c>
      <c r="F17" s="145">
        <f t="shared" si="1"/>
        <v>0.21393034825870647</v>
      </c>
      <c r="G17" s="135"/>
      <c r="I17" s="55"/>
      <c r="L17" s="56"/>
    </row>
    <row r="18" spans="2:12" ht="16.8" x14ac:dyDescent="0.3">
      <c r="B18" s="139" t="s">
        <v>54</v>
      </c>
      <c r="C18" s="150">
        <f>'From State&amp;Country +Charts'!Q$503</f>
        <v>89</v>
      </c>
      <c r="D18" s="150">
        <f>'From State&amp;Country +Charts'!Q$491</f>
        <v>78</v>
      </c>
      <c r="E18" s="150">
        <f t="shared" si="0"/>
        <v>11</v>
      </c>
      <c r="F18" s="145">
        <f t="shared" si="1"/>
        <v>0.14102564102564102</v>
      </c>
      <c r="G18" s="135"/>
      <c r="I18" s="55"/>
      <c r="L18" s="56"/>
    </row>
    <row r="19" spans="2:12" ht="16.8" x14ac:dyDescent="0.3">
      <c r="B19" s="139" t="s">
        <v>55</v>
      </c>
      <c r="C19" s="150">
        <f>'From State&amp;Country +Charts'!R$503</f>
        <v>56</v>
      </c>
      <c r="D19" s="150">
        <f>'From State&amp;Country +Charts'!R$491</f>
        <v>45</v>
      </c>
      <c r="E19" s="150">
        <f t="shared" si="0"/>
        <v>11</v>
      </c>
      <c r="F19" s="145">
        <f t="shared" si="1"/>
        <v>0.24444444444444444</v>
      </c>
      <c r="G19" s="135"/>
      <c r="I19" s="55"/>
      <c r="L19" s="56"/>
    </row>
    <row r="20" spans="2:12" ht="16.8" x14ac:dyDescent="0.3">
      <c r="B20" s="139" t="s">
        <v>56</v>
      </c>
      <c r="C20" s="150">
        <f>'From State&amp;Country +Charts'!S$503</f>
        <v>55</v>
      </c>
      <c r="D20" s="150">
        <f>'From State&amp;Country +Charts'!S$491</f>
        <v>73</v>
      </c>
      <c r="E20" s="150">
        <f t="shared" si="0"/>
        <v>-18</v>
      </c>
      <c r="F20" s="145">
        <f t="shared" si="1"/>
        <v>-0.24657534246575341</v>
      </c>
      <c r="G20" s="135"/>
      <c r="I20" s="55"/>
      <c r="L20" s="56"/>
    </row>
    <row r="21" spans="2:12" ht="16.8" x14ac:dyDescent="0.3">
      <c r="B21" s="139" t="s">
        <v>57</v>
      </c>
      <c r="C21" s="150">
        <f>'From State&amp;Country +Charts'!T$503</f>
        <v>41</v>
      </c>
      <c r="D21" s="150">
        <f>'From State&amp;Country +Charts'!T$491</f>
        <v>29</v>
      </c>
      <c r="E21" s="150">
        <f t="shared" si="0"/>
        <v>12</v>
      </c>
      <c r="F21" s="145">
        <f t="shared" si="1"/>
        <v>0.41379310344827586</v>
      </c>
      <c r="G21" s="135"/>
      <c r="I21" s="55"/>
      <c r="L21" s="56"/>
    </row>
    <row r="22" spans="2:12" ht="16.8" x14ac:dyDescent="0.3">
      <c r="B22" s="139" t="s">
        <v>58</v>
      </c>
      <c r="C22" s="150">
        <f>'From State&amp;Country +Charts'!U$503</f>
        <v>63</v>
      </c>
      <c r="D22" s="150">
        <f>'From State&amp;Country +Charts'!U$491</f>
        <v>54</v>
      </c>
      <c r="E22" s="150">
        <f t="shared" si="0"/>
        <v>9</v>
      </c>
      <c r="F22" s="145">
        <f t="shared" si="1"/>
        <v>0.16666666666666666</v>
      </c>
      <c r="G22" s="135"/>
      <c r="I22" s="55"/>
      <c r="L22" s="56"/>
    </row>
    <row r="23" spans="2:12" ht="16.8" x14ac:dyDescent="0.3">
      <c r="B23" s="139" t="s">
        <v>59</v>
      </c>
      <c r="C23" s="150">
        <f>'From State&amp;Country +Charts'!V$503</f>
        <v>22</v>
      </c>
      <c r="D23" s="150">
        <f>'From State&amp;Country +Charts'!V$491</f>
        <v>24</v>
      </c>
      <c r="E23" s="150">
        <f t="shared" si="0"/>
        <v>-2</v>
      </c>
      <c r="F23" s="145">
        <f t="shared" si="1"/>
        <v>-8.3333333333333329E-2</v>
      </c>
      <c r="G23" s="135"/>
      <c r="I23" s="55"/>
      <c r="L23" s="56"/>
    </row>
    <row r="24" spans="2:12" ht="16.8" x14ac:dyDescent="0.3">
      <c r="B24" s="139" t="s">
        <v>60</v>
      </c>
      <c r="C24" s="150">
        <f>'From State&amp;Country +Charts'!W$503</f>
        <v>110</v>
      </c>
      <c r="D24" s="150">
        <f>'From State&amp;Country +Charts'!W$491</f>
        <v>110</v>
      </c>
      <c r="E24" s="150">
        <f t="shared" si="0"/>
        <v>0</v>
      </c>
      <c r="F24" s="145">
        <f t="shared" si="1"/>
        <v>0</v>
      </c>
      <c r="G24" s="135"/>
      <c r="I24" s="55"/>
      <c r="L24" s="56"/>
    </row>
    <row r="25" spans="2:12" ht="16.8" x14ac:dyDescent="0.3">
      <c r="B25" s="139" t="s">
        <v>61</v>
      </c>
      <c r="C25" s="150">
        <f>'From State&amp;Country +Charts'!X$503</f>
        <v>111</v>
      </c>
      <c r="D25" s="150">
        <f>'From State&amp;Country +Charts'!X$491</f>
        <v>117</v>
      </c>
      <c r="E25" s="150">
        <f t="shared" si="0"/>
        <v>-6</v>
      </c>
      <c r="F25" s="145">
        <f t="shared" si="1"/>
        <v>-5.128205128205128E-2</v>
      </c>
      <c r="G25" s="135"/>
      <c r="I25" s="55"/>
      <c r="L25" s="56"/>
    </row>
    <row r="26" spans="2:12" ht="16.8" x14ac:dyDescent="0.3">
      <c r="B26" s="139" t="s">
        <v>62</v>
      </c>
      <c r="C26" s="150">
        <f>'From State&amp;Country +Charts'!Y$503</f>
        <v>122</v>
      </c>
      <c r="D26" s="150">
        <f>'From State&amp;Country +Charts'!Y$491</f>
        <v>132</v>
      </c>
      <c r="E26" s="150">
        <f t="shared" si="0"/>
        <v>-10</v>
      </c>
      <c r="F26" s="145">
        <f t="shared" si="1"/>
        <v>-7.575757575757576E-2</v>
      </c>
      <c r="G26" s="135"/>
      <c r="I26" s="55"/>
      <c r="L26" s="56"/>
    </row>
    <row r="27" spans="2:12" ht="16.8" x14ac:dyDescent="0.3">
      <c r="B27" s="139" t="s">
        <v>63</v>
      </c>
      <c r="C27" s="150">
        <f>'From State&amp;Country +Charts'!Z$503</f>
        <v>104</v>
      </c>
      <c r="D27" s="150">
        <f>'From State&amp;Country +Charts'!Z$491</f>
        <v>93</v>
      </c>
      <c r="E27" s="150">
        <f t="shared" si="0"/>
        <v>11</v>
      </c>
      <c r="F27" s="145">
        <f t="shared" si="1"/>
        <v>0.11827956989247312</v>
      </c>
      <c r="G27" s="135"/>
      <c r="I27" s="55"/>
      <c r="L27" s="56"/>
    </row>
    <row r="28" spans="2:12" ht="16.8" x14ac:dyDescent="0.3">
      <c r="B28" s="139" t="s">
        <v>64</v>
      </c>
      <c r="C28" s="150">
        <f>'From State&amp;Country +Charts'!AA$503</f>
        <v>31</v>
      </c>
      <c r="D28" s="150">
        <f>'From State&amp;Country +Charts'!AA$491</f>
        <v>29</v>
      </c>
      <c r="E28" s="150">
        <f t="shared" si="0"/>
        <v>2</v>
      </c>
      <c r="F28" s="145">
        <f t="shared" si="1"/>
        <v>6.8965517241379309E-2</v>
      </c>
      <c r="G28" s="135"/>
      <c r="I28" s="55"/>
      <c r="L28" s="56"/>
    </row>
    <row r="29" spans="2:12" ht="16.8" x14ac:dyDescent="0.3">
      <c r="B29" s="139" t="s">
        <v>65</v>
      </c>
      <c r="C29" s="150">
        <f>'From State&amp;Country +Charts'!AB$503</f>
        <v>123</v>
      </c>
      <c r="D29" s="150">
        <f>'From State&amp;Country +Charts'!AB$491</f>
        <v>128</v>
      </c>
      <c r="E29" s="150">
        <f t="shared" si="0"/>
        <v>-5</v>
      </c>
      <c r="F29" s="145">
        <f t="shared" si="1"/>
        <v>-3.90625E-2</v>
      </c>
      <c r="G29" s="135"/>
      <c r="I29" s="55"/>
      <c r="L29" s="56"/>
    </row>
    <row r="30" spans="2:12" ht="16.8" x14ac:dyDescent="0.3">
      <c r="B30" s="139" t="s">
        <v>66</v>
      </c>
      <c r="C30" s="150">
        <f>'From State&amp;Country +Charts'!AC$503</f>
        <v>127</v>
      </c>
      <c r="D30" s="150">
        <f>'From State&amp;Country +Charts'!AC$491</f>
        <v>157</v>
      </c>
      <c r="E30" s="150">
        <f t="shared" si="0"/>
        <v>-30</v>
      </c>
      <c r="F30" s="145">
        <f t="shared" si="1"/>
        <v>-0.19108280254777071</v>
      </c>
      <c r="G30" s="135"/>
      <c r="I30" s="55"/>
      <c r="L30" s="56"/>
    </row>
    <row r="31" spans="2:12" ht="16.8" x14ac:dyDescent="0.3">
      <c r="B31" s="139" t="s">
        <v>67</v>
      </c>
      <c r="C31" s="150">
        <f>'From State&amp;Country +Charts'!AD$503</f>
        <v>42</v>
      </c>
      <c r="D31" s="150">
        <f>'From State&amp;Country +Charts'!AD$491</f>
        <v>34</v>
      </c>
      <c r="E31" s="150">
        <f t="shared" si="0"/>
        <v>8</v>
      </c>
      <c r="F31" s="145">
        <f t="shared" si="1"/>
        <v>0.23529411764705882</v>
      </c>
      <c r="G31" s="135"/>
      <c r="I31" s="55"/>
      <c r="L31" s="56"/>
    </row>
    <row r="32" spans="2:12" ht="16.8" x14ac:dyDescent="0.3">
      <c r="B32" s="139" t="s">
        <v>68</v>
      </c>
      <c r="C32" s="150">
        <f>'From State&amp;Country +Charts'!AE$503</f>
        <v>243</v>
      </c>
      <c r="D32" s="150">
        <f>'From State&amp;Country +Charts'!AE$491</f>
        <v>241</v>
      </c>
      <c r="E32" s="150">
        <f t="shared" si="0"/>
        <v>2</v>
      </c>
      <c r="F32" s="145">
        <f t="shared" si="1"/>
        <v>8.2987551867219917E-3</v>
      </c>
      <c r="G32" s="135"/>
      <c r="I32" s="55"/>
      <c r="L32" s="56"/>
    </row>
    <row r="33" spans="2:12" ht="16.8" x14ac:dyDescent="0.3">
      <c r="B33" s="139" t="s">
        <v>69</v>
      </c>
      <c r="C33" s="150">
        <f>'From State&amp;Country +Charts'!AF$503</f>
        <v>26</v>
      </c>
      <c r="D33" s="150">
        <f>'From State&amp;Country +Charts'!AF$491</f>
        <v>18</v>
      </c>
      <c r="E33" s="150">
        <f t="shared" si="0"/>
        <v>8</v>
      </c>
      <c r="F33" s="145">
        <f t="shared" si="1"/>
        <v>0.44444444444444442</v>
      </c>
      <c r="G33" s="135"/>
      <c r="I33" s="55"/>
      <c r="L33" s="56"/>
    </row>
    <row r="34" spans="2:12" ht="16.8" x14ac:dyDescent="0.3">
      <c r="B34" s="139" t="s">
        <v>70</v>
      </c>
      <c r="C34" s="150">
        <f>'From State&amp;Country +Charts'!AG$503</f>
        <v>116</v>
      </c>
      <c r="D34" s="150">
        <f>'From State&amp;Country +Charts'!AG$491</f>
        <v>89</v>
      </c>
      <c r="E34" s="150">
        <f t="shared" si="0"/>
        <v>27</v>
      </c>
      <c r="F34" s="145">
        <f t="shared" si="1"/>
        <v>0.30337078651685395</v>
      </c>
      <c r="G34" s="135"/>
      <c r="I34" s="55"/>
      <c r="L34" s="56"/>
    </row>
    <row r="35" spans="2:12" ht="16.8" x14ac:dyDescent="0.3">
      <c r="B35" s="139" t="s">
        <v>71</v>
      </c>
      <c r="C35" s="150">
        <f>'From State&amp;Country +Charts'!AH$503</f>
        <v>89</v>
      </c>
      <c r="D35" s="150">
        <f>'From State&amp;Country +Charts'!AH$491</f>
        <v>81</v>
      </c>
      <c r="E35" s="150">
        <f t="shared" si="0"/>
        <v>8</v>
      </c>
      <c r="F35" s="145">
        <f t="shared" si="1"/>
        <v>9.8765432098765427E-2</v>
      </c>
      <c r="G35" s="135"/>
      <c r="I35" s="55"/>
      <c r="L35" s="56"/>
    </row>
    <row r="36" spans="2:12" ht="16.8" x14ac:dyDescent="0.3">
      <c r="B36" s="139" t="s">
        <v>72</v>
      </c>
      <c r="C36" s="150">
        <f>'From State&amp;Country +Charts'!AI$503</f>
        <v>252</v>
      </c>
      <c r="D36" s="150">
        <f>'From State&amp;Country +Charts'!AI$491</f>
        <v>231</v>
      </c>
      <c r="E36" s="150">
        <f t="shared" si="0"/>
        <v>21</v>
      </c>
      <c r="F36" s="145">
        <f t="shared" si="1"/>
        <v>9.0909090909090912E-2</v>
      </c>
      <c r="G36" s="135"/>
      <c r="I36" s="55"/>
      <c r="L36" s="56"/>
    </row>
    <row r="37" spans="2:12" ht="16.8" x14ac:dyDescent="0.3">
      <c r="B37" s="139" t="s">
        <v>73</v>
      </c>
      <c r="C37" s="150">
        <f>'From State&amp;Country +Charts'!AJ$503</f>
        <v>161</v>
      </c>
      <c r="D37" s="150">
        <f>'From State&amp;Country +Charts'!AJ$491</f>
        <v>174</v>
      </c>
      <c r="E37" s="150">
        <f t="shared" si="0"/>
        <v>-13</v>
      </c>
      <c r="F37" s="145">
        <f t="shared" si="1"/>
        <v>-7.4712643678160925E-2</v>
      </c>
      <c r="G37" s="135"/>
      <c r="I37" s="55"/>
      <c r="L37" s="56"/>
    </row>
    <row r="38" spans="2:12" ht="16.8" x14ac:dyDescent="0.3">
      <c r="B38" s="139" t="s">
        <v>74</v>
      </c>
      <c r="C38" s="150">
        <f>'From State&amp;Country +Charts'!AK$503</f>
        <v>35</v>
      </c>
      <c r="D38" s="150">
        <f>'From State&amp;Country +Charts'!AK$491</f>
        <v>24</v>
      </c>
      <c r="E38" s="150">
        <f t="shared" si="0"/>
        <v>11</v>
      </c>
      <c r="F38" s="145">
        <f t="shared" si="1"/>
        <v>0.45833333333333331</v>
      </c>
      <c r="G38" s="135"/>
      <c r="I38" s="55"/>
      <c r="L38" s="56"/>
    </row>
    <row r="39" spans="2:12" ht="16.8" x14ac:dyDescent="0.3">
      <c r="B39" s="139" t="s">
        <v>75</v>
      </c>
      <c r="C39" s="150">
        <f>'From State&amp;Country +Charts'!AL$503</f>
        <v>139</v>
      </c>
      <c r="D39" s="150">
        <f>'From State&amp;Country +Charts'!AL$491</f>
        <v>132</v>
      </c>
      <c r="E39" s="150">
        <f t="shared" si="0"/>
        <v>7</v>
      </c>
      <c r="F39" s="145">
        <f t="shared" si="1"/>
        <v>5.3030303030303032E-2</v>
      </c>
      <c r="G39" s="135"/>
      <c r="I39" s="55"/>
      <c r="L39" s="56"/>
    </row>
    <row r="40" spans="2:12" ht="16.8" x14ac:dyDescent="0.3">
      <c r="B40" s="139" t="s">
        <v>76</v>
      </c>
      <c r="C40" s="150">
        <f>'From State&amp;Country +Charts'!AM$503</f>
        <v>72</v>
      </c>
      <c r="D40" s="150">
        <f>'From State&amp;Country +Charts'!AM$491</f>
        <v>84</v>
      </c>
      <c r="E40" s="150">
        <f t="shared" si="0"/>
        <v>-12</v>
      </c>
      <c r="F40" s="145">
        <f t="shared" si="1"/>
        <v>-0.14285714285714285</v>
      </c>
      <c r="G40" s="135"/>
      <c r="I40" s="55"/>
      <c r="L40" s="56"/>
    </row>
    <row r="41" spans="2:12" ht="16.8" x14ac:dyDescent="0.3">
      <c r="B41" s="139" t="s">
        <v>77</v>
      </c>
      <c r="C41" s="150">
        <f>'From State&amp;Country +Charts'!AN$503</f>
        <v>1325</v>
      </c>
      <c r="D41" s="150">
        <f>'From State&amp;Country +Charts'!AN$491</f>
        <v>1231</v>
      </c>
      <c r="E41" s="150">
        <f t="shared" si="0"/>
        <v>94</v>
      </c>
      <c r="F41" s="145">
        <f t="shared" si="1"/>
        <v>7.6360682372055233E-2</v>
      </c>
      <c r="G41" s="135"/>
      <c r="I41" s="55"/>
      <c r="L41" s="56"/>
    </row>
    <row r="42" spans="2:12" ht="16.8" x14ac:dyDescent="0.3">
      <c r="B42" s="139" t="s">
        <v>78</v>
      </c>
      <c r="C42" s="150">
        <f>'From State&amp;Country +Charts'!AO$503</f>
        <v>161</v>
      </c>
      <c r="D42" s="150">
        <f>'From State&amp;Country +Charts'!AO$491</f>
        <v>154</v>
      </c>
      <c r="E42" s="150">
        <f t="shared" si="0"/>
        <v>7</v>
      </c>
      <c r="F42" s="145">
        <f t="shared" si="1"/>
        <v>4.5454545454545456E-2</v>
      </c>
      <c r="G42" s="135"/>
      <c r="I42" s="55"/>
      <c r="L42" s="56"/>
    </row>
    <row r="43" spans="2:12" ht="16.8" x14ac:dyDescent="0.3">
      <c r="B43" s="139" t="s">
        <v>79</v>
      </c>
      <c r="C43" s="150">
        <f>'From State&amp;Country +Charts'!AP$503</f>
        <v>6</v>
      </c>
      <c r="D43" s="150">
        <f>'From State&amp;Country +Charts'!AP$491</f>
        <v>17</v>
      </c>
      <c r="E43" s="150">
        <f t="shared" si="0"/>
        <v>-11</v>
      </c>
      <c r="F43" s="145">
        <f t="shared" si="1"/>
        <v>-0.6470588235294118</v>
      </c>
      <c r="G43" s="135"/>
      <c r="I43" s="55"/>
      <c r="L43" s="56"/>
    </row>
    <row r="44" spans="2:12" ht="16.8" x14ac:dyDescent="0.3">
      <c r="B44" s="139" t="s">
        <v>80</v>
      </c>
      <c r="C44" s="150">
        <f>'From State&amp;Country +Charts'!AQ$503</f>
        <v>78</v>
      </c>
      <c r="D44" s="150">
        <f>'From State&amp;Country +Charts'!AQ$491</f>
        <v>80</v>
      </c>
      <c r="E44" s="150">
        <f t="shared" si="0"/>
        <v>-2</v>
      </c>
      <c r="F44" s="145">
        <f t="shared" si="1"/>
        <v>-2.5000000000000001E-2</v>
      </c>
      <c r="G44" s="135"/>
      <c r="I44" s="55"/>
      <c r="L44" s="56"/>
    </row>
    <row r="45" spans="2:12" ht="16.8" x14ac:dyDescent="0.3">
      <c r="B45" s="139" t="s">
        <v>81</v>
      </c>
      <c r="C45" s="150">
        <f>'From State&amp;Country +Charts'!AR$503</f>
        <v>45</v>
      </c>
      <c r="D45" s="150">
        <f>'From State&amp;Country +Charts'!AR$491</f>
        <v>26</v>
      </c>
      <c r="E45" s="150">
        <f t="shared" si="0"/>
        <v>19</v>
      </c>
      <c r="F45" s="145">
        <f t="shared" si="1"/>
        <v>0.73076923076923073</v>
      </c>
      <c r="G45" s="135"/>
      <c r="I45" s="55"/>
      <c r="L45" s="56"/>
    </row>
    <row r="46" spans="2:12" ht="16.8" x14ac:dyDescent="0.3">
      <c r="B46" s="139" t="s">
        <v>82</v>
      </c>
      <c r="C46" s="150">
        <f>'From State&amp;Country +Charts'!AS$503</f>
        <v>121</v>
      </c>
      <c r="D46" s="150">
        <f>'From State&amp;Country +Charts'!AS$491</f>
        <v>90</v>
      </c>
      <c r="E46" s="150">
        <f t="shared" si="0"/>
        <v>31</v>
      </c>
      <c r="F46" s="145">
        <f t="shared" si="1"/>
        <v>0.34444444444444444</v>
      </c>
      <c r="G46" s="135"/>
      <c r="I46" s="55"/>
      <c r="L46" s="56"/>
    </row>
    <row r="47" spans="2:12" ht="16.8" x14ac:dyDescent="0.3">
      <c r="B47" s="139" t="s">
        <v>83</v>
      </c>
      <c r="C47" s="150">
        <f>'From State&amp;Country +Charts'!AT$503</f>
        <v>871</v>
      </c>
      <c r="D47" s="150">
        <f>'From State&amp;Country +Charts'!AT$491</f>
        <v>775</v>
      </c>
      <c r="E47" s="150">
        <f t="shared" si="0"/>
        <v>96</v>
      </c>
      <c r="F47" s="145">
        <f t="shared" si="1"/>
        <v>0.12387096774193548</v>
      </c>
      <c r="G47" s="135"/>
      <c r="I47" s="55"/>
      <c r="L47" s="56"/>
    </row>
    <row r="48" spans="2:12" ht="16.8" x14ac:dyDescent="0.3">
      <c r="B48" s="139" t="s">
        <v>84</v>
      </c>
      <c r="C48" s="150">
        <f>'From State&amp;Country +Charts'!AU$503</f>
        <v>201</v>
      </c>
      <c r="D48" s="150">
        <f>'From State&amp;Country +Charts'!AU$491</f>
        <v>179</v>
      </c>
      <c r="E48" s="150">
        <f t="shared" si="0"/>
        <v>22</v>
      </c>
      <c r="F48" s="145">
        <f t="shared" si="1"/>
        <v>0.12290502793296089</v>
      </c>
      <c r="G48" s="135"/>
      <c r="I48" s="55"/>
      <c r="L48" s="56"/>
    </row>
    <row r="49" spans="2:12" ht="16.8" x14ac:dyDescent="0.3">
      <c r="B49" s="139" t="s">
        <v>85</v>
      </c>
      <c r="C49" s="150">
        <f>'From State&amp;Country +Charts'!AV$503</f>
        <v>16</v>
      </c>
      <c r="D49" s="150">
        <f>'From State&amp;Country +Charts'!AV$491</f>
        <v>12</v>
      </c>
      <c r="E49" s="150">
        <f t="shared" si="0"/>
        <v>4</v>
      </c>
      <c r="F49" s="145">
        <f t="shared" si="1"/>
        <v>0.33333333333333331</v>
      </c>
      <c r="G49" s="135"/>
      <c r="I49" s="55"/>
      <c r="L49" s="56"/>
    </row>
    <row r="50" spans="2:12" ht="16.8" x14ac:dyDescent="0.3">
      <c r="B50" s="139" t="s">
        <v>86</v>
      </c>
      <c r="C50" s="150">
        <f>'From State&amp;Country +Charts'!AW$503</f>
        <v>182</v>
      </c>
      <c r="D50" s="150">
        <f>'From State&amp;Country +Charts'!AW$491</f>
        <v>203</v>
      </c>
      <c r="E50" s="150">
        <f t="shared" si="0"/>
        <v>-21</v>
      </c>
      <c r="F50" s="145">
        <f t="shared" si="1"/>
        <v>-0.10344827586206896</v>
      </c>
      <c r="G50" s="135"/>
      <c r="I50" s="55"/>
      <c r="L50" s="56"/>
    </row>
    <row r="51" spans="2:12" ht="16.8" x14ac:dyDescent="0.3">
      <c r="B51" s="139" t="s">
        <v>87</v>
      </c>
      <c r="C51" s="150">
        <f>'From State&amp;Country +Charts'!AX$503</f>
        <v>0</v>
      </c>
      <c r="D51" s="150">
        <f>'From State&amp;Country +Charts'!AX$491</f>
        <v>0</v>
      </c>
      <c r="E51" s="150">
        <f t="shared" si="0"/>
        <v>0</v>
      </c>
      <c r="F51" s="145">
        <f>IFERROR((E51/D51),0)</f>
        <v>0</v>
      </c>
      <c r="G51" s="135"/>
      <c r="I51" s="55"/>
      <c r="L51" s="56"/>
    </row>
    <row r="52" spans="2:12" ht="16.8" x14ac:dyDescent="0.3">
      <c r="B52" s="139" t="s">
        <v>88</v>
      </c>
      <c r="C52" s="150">
        <f>'From State&amp;Country +Charts'!AY$503</f>
        <v>7</v>
      </c>
      <c r="D52" s="150">
        <f>'From State&amp;Country +Charts'!AY$491</f>
        <v>11</v>
      </c>
      <c r="E52" s="150">
        <f t="shared" si="0"/>
        <v>-4</v>
      </c>
      <c r="F52" s="145">
        <f t="shared" si="1"/>
        <v>-0.36363636363636365</v>
      </c>
      <c r="G52" s="135"/>
      <c r="I52" s="55"/>
      <c r="L52" s="56"/>
    </row>
    <row r="53" spans="2:12" ht="16.8" x14ac:dyDescent="0.3">
      <c r="B53" s="139" t="s">
        <v>89</v>
      </c>
      <c r="C53" s="150">
        <f>'From State&amp;Country +Charts'!AZ$503</f>
        <v>93</v>
      </c>
      <c r="D53" s="150">
        <f>'From State&amp;Country +Charts'!AZ$491</f>
        <v>80</v>
      </c>
      <c r="E53" s="150">
        <f t="shared" si="0"/>
        <v>13</v>
      </c>
      <c r="F53" s="145">
        <f t="shared" si="1"/>
        <v>0.16250000000000001</v>
      </c>
      <c r="G53" s="135"/>
      <c r="I53" s="55"/>
      <c r="L53" s="56"/>
    </row>
    <row r="54" spans="2:12" ht="16.8" x14ac:dyDescent="0.3">
      <c r="B54" s="139" t="s">
        <v>90</v>
      </c>
      <c r="C54" s="150">
        <f>'From State&amp;Country +Charts'!BA$503</f>
        <v>28</v>
      </c>
      <c r="D54" s="150">
        <f>'From State&amp;Country +Charts'!BA$491</f>
        <v>37</v>
      </c>
      <c r="E54" s="150">
        <f t="shared" si="0"/>
        <v>-9</v>
      </c>
      <c r="F54" s="145">
        <f t="shared" si="1"/>
        <v>-0.24324324324324326</v>
      </c>
      <c r="G54" s="135"/>
      <c r="I54" s="55"/>
      <c r="L54" s="56"/>
    </row>
    <row r="55" spans="2:12" ht="16.8" x14ac:dyDescent="0.3">
      <c r="B55" s="139" t="s">
        <v>302</v>
      </c>
      <c r="C55" s="150">
        <f>'From State&amp;Country +Charts'!BB$503</f>
        <v>31</v>
      </c>
      <c r="D55" s="150">
        <f>'From State&amp;Country +Charts'!BB$491</f>
        <v>22</v>
      </c>
      <c r="E55" s="150">
        <f t="shared" si="0"/>
        <v>9</v>
      </c>
      <c r="F55" s="145">
        <f t="shared" si="1"/>
        <v>0.40909090909090912</v>
      </c>
      <c r="G55" s="135"/>
      <c r="I55" s="55"/>
      <c r="L55" s="56"/>
    </row>
    <row r="56" spans="2:12" ht="17.399999999999999" thickBot="1" x14ac:dyDescent="0.35">
      <c r="B56" s="140" t="s">
        <v>631</v>
      </c>
      <c r="C56" s="151">
        <f>SUM('From State&amp;Country +Charts'!$BO$503:$BQ$503)</f>
        <v>2052</v>
      </c>
      <c r="D56" s="151">
        <f>SUM('From State&amp;Country +Charts'!$BO$491:$BQ$491)</f>
        <v>1869</v>
      </c>
      <c r="E56" s="151">
        <f t="shared" si="0"/>
        <v>183</v>
      </c>
      <c r="F56" s="146">
        <f t="shared" si="1"/>
        <v>9.7913322632423749E-2</v>
      </c>
      <c r="G56" s="135"/>
      <c r="I56" s="55"/>
      <c r="L56" s="56"/>
    </row>
    <row r="57" spans="2:12" s="42" customFormat="1" ht="18" thickTop="1" x14ac:dyDescent="0.3">
      <c r="B57" s="152" t="s">
        <v>0</v>
      </c>
      <c r="C57" s="147">
        <f>SUM(C5:C56)</f>
        <v>12307</v>
      </c>
      <c r="D57" s="147">
        <f>SUM(D5:D56)</f>
        <v>11644</v>
      </c>
      <c r="E57" s="147">
        <f>SUM(E5:E56)</f>
        <v>663</v>
      </c>
      <c r="F57" s="148">
        <f>IFERROR((E57/D57),1)</f>
        <v>5.6939196152524907E-2</v>
      </c>
      <c r="G57" s="141"/>
      <c r="I57" s="43"/>
      <c r="L57" s="44"/>
    </row>
    <row r="58" spans="2:12" ht="3.9" customHeight="1" x14ac:dyDescent="0.3">
      <c r="B58" s="142"/>
      <c r="C58" s="142"/>
      <c r="D58" s="142"/>
      <c r="E58" s="142"/>
      <c r="F58" s="142"/>
      <c r="G58" s="143"/>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53"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2" bestFit="1" customWidth="1"/>
    <col min="2" max="2" width="9.08984375" style="162" bestFit="1" customWidth="1"/>
    <col min="3" max="3" width="17.6328125" style="162" bestFit="1" customWidth="1"/>
    <col min="4" max="4" width="21.6328125" style="162" customWidth="1"/>
    <col min="5" max="5" width="18" style="162" bestFit="1" customWidth="1"/>
    <col min="6" max="6" width="9.08984375" style="164" bestFit="1" customWidth="1"/>
    <col min="7" max="7" width="16" style="164" bestFit="1" customWidth="1"/>
    <col min="8" max="8" width="10.1796875" style="164" bestFit="1" customWidth="1"/>
    <col min="9" max="16384" width="8.90625" style="169"/>
  </cols>
  <sheetData>
    <row r="1" spans="1:7" x14ac:dyDescent="0.3">
      <c r="A1" s="170" t="s">
        <v>796</v>
      </c>
      <c r="C1" s="163" t="s">
        <v>797</v>
      </c>
      <c r="E1" s="170" t="s">
        <v>798</v>
      </c>
      <c r="G1" s="163" t="s">
        <v>799</v>
      </c>
    </row>
    <row r="2" spans="1:7" x14ac:dyDescent="0.3">
      <c r="A2" s="172" t="s">
        <v>627</v>
      </c>
      <c r="B2" s="173" t="s">
        <v>800</v>
      </c>
      <c r="C2" s="173" t="s">
        <v>801</v>
      </c>
      <c r="D2" s="171"/>
      <c r="E2" s="172" t="s">
        <v>627</v>
      </c>
      <c r="F2" s="173" t="s">
        <v>800</v>
      </c>
      <c r="G2" s="173" t="s">
        <v>802</v>
      </c>
    </row>
    <row r="3" spans="1:7" x14ac:dyDescent="0.3">
      <c r="A3" s="174" t="s">
        <v>41</v>
      </c>
      <c r="B3" s="175">
        <v>1</v>
      </c>
      <c r="C3" s="174" t="s">
        <v>41</v>
      </c>
      <c r="E3" s="176" t="s">
        <v>41</v>
      </c>
      <c r="F3" s="175">
        <v>1</v>
      </c>
      <c r="G3" s="174" t="s">
        <v>41</v>
      </c>
    </row>
    <row r="4" spans="1:7" x14ac:dyDescent="0.3">
      <c r="A4" s="174" t="s">
        <v>42</v>
      </c>
      <c r="B4" s="175">
        <v>2</v>
      </c>
      <c r="C4" s="174" t="s">
        <v>42</v>
      </c>
      <c r="E4" s="176" t="s">
        <v>42</v>
      </c>
      <c r="F4" s="175">
        <v>2</v>
      </c>
      <c r="G4" s="174" t="s">
        <v>42</v>
      </c>
    </row>
    <row r="5" spans="1:7" x14ac:dyDescent="0.3">
      <c r="A5" s="174" t="s">
        <v>43</v>
      </c>
      <c r="B5" s="175">
        <v>3</v>
      </c>
      <c r="C5" s="174" t="s">
        <v>43</v>
      </c>
      <c r="E5" s="176" t="s">
        <v>43</v>
      </c>
      <c r="F5" s="175">
        <v>3</v>
      </c>
      <c r="G5" s="174" t="s">
        <v>43</v>
      </c>
    </row>
    <row r="6" spans="1:7" x14ac:dyDescent="0.3">
      <c r="A6" s="174" t="s">
        <v>44</v>
      </c>
      <c r="B6" s="175">
        <v>4</v>
      </c>
      <c r="C6" s="174" t="s">
        <v>44</v>
      </c>
      <c r="E6" s="176" t="s">
        <v>44</v>
      </c>
      <c r="F6" s="175">
        <v>4</v>
      </c>
      <c r="G6" s="174" t="s">
        <v>44</v>
      </c>
    </row>
    <row r="7" spans="1:7" x14ac:dyDescent="0.3">
      <c r="A7" s="174" t="s">
        <v>45</v>
      </c>
      <c r="B7" s="175">
        <v>5</v>
      </c>
      <c r="C7" s="174" t="s">
        <v>45</v>
      </c>
      <c r="E7" s="176" t="s">
        <v>45</v>
      </c>
      <c r="F7" s="175">
        <v>5</v>
      </c>
      <c r="G7" s="174" t="s">
        <v>45</v>
      </c>
    </row>
    <row r="8" spans="1:7" x14ac:dyDescent="0.3">
      <c r="A8" s="174" t="s">
        <v>46</v>
      </c>
      <c r="B8" s="175">
        <v>6</v>
      </c>
      <c r="C8" s="174" t="s">
        <v>46</v>
      </c>
      <c r="E8" s="176" t="s">
        <v>46</v>
      </c>
      <c r="F8" s="175">
        <v>6</v>
      </c>
      <c r="G8" s="174" t="s">
        <v>46</v>
      </c>
    </row>
    <row r="9" spans="1:7" x14ac:dyDescent="0.3">
      <c r="A9" s="174" t="s">
        <v>47</v>
      </c>
      <c r="B9" s="175">
        <v>7</v>
      </c>
      <c r="C9" s="174" t="s">
        <v>47</v>
      </c>
      <c r="E9" s="176" t="s">
        <v>47</v>
      </c>
      <c r="F9" s="175">
        <v>7</v>
      </c>
      <c r="G9" s="174" t="s">
        <v>47</v>
      </c>
    </row>
    <row r="10" spans="1:7" x14ac:dyDescent="0.3">
      <c r="A10" s="174" t="s">
        <v>48</v>
      </c>
      <c r="B10" s="175">
        <v>8</v>
      </c>
      <c r="C10" s="174" t="s">
        <v>48</v>
      </c>
      <c r="E10" s="176" t="s">
        <v>48</v>
      </c>
      <c r="F10" s="175">
        <v>8</v>
      </c>
      <c r="G10" s="174" t="s">
        <v>48</v>
      </c>
    </row>
    <row r="11" spans="1:7" x14ac:dyDescent="0.3">
      <c r="A11" s="174" t="s">
        <v>49</v>
      </c>
      <c r="B11" s="175">
        <v>9</v>
      </c>
      <c r="C11" s="174" t="s">
        <v>49</v>
      </c>
      <c r="E11" s="176" t="s">
        <v>49</v>
      </c>
      <c r="F11" s="175">
        <v>9</v>
      </c>
      <c r="G11" s="174" t="s">
        <v>49</v>
      </c>
    </row>
    <row r="12" spans="1:7" x14ac:dyDescent="0.3">
      <c r="A12" s="174" t="s">
        <v>50</v>
      </c>
      <c r="B12" s="175">
        <v>10</v>
      </c>
      <c r="C12" s="174" t="s">
        <v>50</v>
      </c>
      <c r="E12" s="176" t="s">
        <v>50</v>
      </c>
      <c r="F12" s="175">
        <v>10</v>
      </c>
      <c r="G12" s="174" t="s">
        <v>50</v>
      </c>
    </row>
    <row r="13" spans="1:7" x14ac:dyDescent="0.3">
      <c r="A13" s="174" t="s">
        <v>51</v>
      </c>
      <c r="B13" s="175">
        <v>11</v>
      </c>
      <c r="C13" s="174" t="s">
        <v>51</v>
      </c>
      <c r="E13" s="176" t="s">
        <v>51</v>
      </c>
      <c r="F13" s="175">
        <v>11</v>
      </c>
      <c r="G13" s="174" t="s">
        <v>51</v>
      </c>
    </row>
    <row r="14" spans="1:7" x14ac:dyDescent="0.3">
      <c r="A14" s="174" t="s">
        <v>52</v>
      </c>
      <c r="B14" s="175">
        <v>12</v>
      </c>
      <c r="C14" s="174" t="s">
        <v>52</v>
      </c>
      <c r="E14" s="176" t="s">
        <v>52</v>
      </c>
      <c r="F14" s="175">
        <v>12</v>
      </c>
      <c r="G14" s="174" t="s">
        <v>52</v>
      </c>
    </row>
    <row r="15" spans="1:7" x14ac:dyDescent="0.3">
      <c r="A15" s="174" t="s">
        <v>53</v>
      </c>
      <c r="B15" s="175">
        <v>13</v>
      </c>
      <c r="C15" s="174" t="s">
        <v>53</v>
      </c>
      <c r="E15" s="176" t="s">
        <v>53</v>
      </c>
      <c r="F15" s="175">
        <v>13</v>
      </c>
      <c r="G15" s="174" t="s">
        <v>53</v>
      </c>
    </row>
    <row r="16" spans="1:7" x14ac:dyDescent="0.3">
      <c r="A16" s="174" t="s">
        <v>54</v>
      </c>
      <c r="B16" s="175">
        <v>14</v>
      </c>
      <c r="C16" s="174" t="s">
        <v>54</v>
      </c>
      <c r="E16" s="176" t="s">
        <v>54</v>
      </c>
      <c r="F16" s="175">
        <v>14</v>
      </c>
      <c r="G16" s="174" t="s">
        <v>54</v>
      </c>
    </row>
    <row r="17" spans="1:7" x14ac:dyDescent="0.3">
      <c r="A17" s="174" t="s">
        <v>55</v>
      </c>
      <c r="B17" s="175">
        <v>15</v>
      </c>
      <c r="C17" s="174" t="s">
        <v>55</v>
      </c>
      <c r="E17" s="176" t="s">
        <v>55</v>
      </c>
      <c r="F17" s="175">
        <v>15</v>
      </c>
      <c r="G17" s="174" t="s">
        <v>55</v>
      </c>
    </row>
    <row r="18" spans="1:7" x14ac:dyDescent="0.3">
      <c r="A18" s="174" t="s">
        <v>56</v>
      </c>
      <c r="B18" s="175">
        <v>16</v>
      </c>
      <c r="C18" s="174" t="s">
        <v>56</v>
      </c>
      <c r="E18" s="176" t="s">
        <v>56</v>
      </c>
      <c r="F18" s="175">
        <v>16</v>
      </c>
      <c r="G18" s="174" t="s">
        <v>56</v>
      </c>
    </row>
    <row r="19" spans="1:7" x14ac:dyDescent="0.3">
      <c r="A19" s="174" t="s">
        <v>57</v>
      </c>
      <c r="B19" s="175">
        <v>17</v>
      </c>
      <c r="C19" s="174" t="s">
        <v>57</v>
      </c>
      <c r="E19" s="176" t="s">
        <v>57</v>
      </c>
      <c r="F19" s="175">
        <v>17</v>
      </c>
      <c r="G19" s="174" t="s">
        <v>57</v>
      </c>
    </row>
    <row r="20" spans="1:7" x14ac:dyDescent="0.3">
      <c r="A20" s="174" t="s">
        <v>58</v>
      </c>
      <c r="B20" s="175">
        <v>18</v>
      </c>
      <c r="C20" s="174" t="s">
        <v>58</v>
      </c>
      <c r="E20" s="176" t="s">
        <v>58</v>
      </c>
      <c r="F20" s="175">
        <v>18</v>
      </c>
      <c r="G20" s="174" t="s">
        <v>58</v>
      </c>
    </row>
    <row r="21" spans="1:7" x14ac:dyDescent="0.3">
      <c r="A21" s="174" t="s">
        <v>59</v>
      </c>
      <c r="B21" s="175">
        <v>19</v>
      </c>
      <c r="C21" s="174" t="s">
        <v>59</v>
      </c>
      <c r="E21" s="176" t="s">
        <v>59</v>
      </c>
      <c r="F21" s="175">
        <v>19</v>
      </c>
      <c r="G21" s="174" t="s">
        <v>59</v>
      </c>
    </row>
    <row r="22" spans="1:7" x14ac:dyDescent="0.3">
      <c r="A22" s="174" t="s">
        <v>60</v>
      </c>
      <c r="B22" s="175">
        <v>20</v>
      </c>
      <c r="C22" s="174" t="s">
        <v>60</v>
      </c>
      <c r="E22" s="176" t="s">
        <v>60</v>
      </c>
      <c r="F22" s="175">
        <v>20</v>
      </c>
      <c r="G22" s="174" t="s">
        <v>60</v>
      </c>
    </row>
    <row r="23" spans="1:7" x14ac:dyDescent="0.3">
      <c r="A23" s="174" t="s">
        <v>61</v>
      </c>
      <c r="B23" s="175">
        <v>21</v>
      </c>
      <c r="C23" s="174" t="s">
        <v>61</v>
      </c>
      <c r="E23" s="176" t="s">
        <v>61</v>
      </c>
      <c r="F23" s="175">
        <v>21</v>
      </c>
      <c r="G23" s="174" t="s">
        <v>61</v>
      </c>
    </row>
    <row r="24" spans="1:7" x14ac:dyDescent="0.3">
      <c r="A24" s="174" t="s">
        <v>62</v>
      </c>
      <c r="B24" s="175">
        <v>22</v>
      </c>
      <c r="C24" s="174" t="s">
        <v>62</v>
      </c>
      <c r="E24" s="176" t="s">
        <v>62</v>
      </c>
      <c r="F24" s="175">
        <v>22</v>
      </c>
      <c r="G24" s="174" t="s">
        <v>62</v>
      </c>
    </row>
    <row r="25" spans="1:7" x14ac:dyDescent="0.3">
      <c r="A25" s="174" t="s">
        <v>63</v>
      </c>
      <c r="B25" s="175">
        <v>23</v>
      </c>
      <c r="C25" s="174" t="s">
        <v>63</v>
      </c>
      <c r="E25" s="176" t="s">
        <v>63</v>
      </c>
      <c r="F25" s="175">
        <v>23</v>
      </c>
      <c r="G25" s="174" t="s">
        <v>63</v>
      </c>
    </row>
    <row r="26" spans="1:7" x14ac:dyDescent="0.3">
      <c r="A26" s="174" t="s">
        <v>64</v>
      </c>
      <c r="B26" s="175">
        <v>24</v>
      </c>
      <c r="C26" s="174" t="s">
        <v>64</v>
      </c>
      <c r="E26" s="176" t="s">
        <v>64</v>
      </c>
      <c r="F26" s="175">
        <v>24</v>
      </c>
      <c r="G26" s="174" t="s">
        <v>64</v>
      </c>
    </row>
    <row r="27" spans="1:7" x14ac:dyDescent="0.3">
      <c r="A27" s="174" t="s">
        <v>65</v>
      </c>
      <c r="B27" s="175">
        <v>25</v>
      </c>
      <c r="C27" s="174" t="s">
        <v>65</v>
      </c>
      <c r="E27" s="176" t="s">
        <v>65</v>
      </c>
      <c r="F27" s="175">
        <v>25</v>
      </c>
      <c r="G27" s="174" t="s">
        <v>65</v>
      </c>
    </row>
    <row r="28" spans="1:7" x14ac:dyDescent="0.3">
      <c r="A28" s="174" t="s">
        <v>66</v>
      </c>
      <c r="B28" s="175">
        <v>26</v>
      </c>
      <c r="C28" s="174" t="s">
        <v>66</v>
      </c>
      <c r="E28" s="176" t="s">
        <v>66</v>
      </c>
      <c r="F28" s="175">
        <v>26</v>
      </c>
      <c r="G28" s="174" t="s">
        <v>66</v>
      </c>
    </row>
    <row r="29" spans="1:7" x14ac:dyDescent="0.3">
      <c r="A29" s="174" t="s">
        <v>67</v>
      </c>
      <c r="B29" s="175">
        <v>27</v>
      </c>
      <c r="C29" s="174" t="s">
        <v>67</v>
      </c>
      <c r="E29" s="176" t="s">
        <v>67</v>
      </c>
      <c r="F29" s="175">
        <v>27</v>
      </c>
      <c r="G29" s="174" t="s">
        <v>67</v>
      </c>
    </row>
    <row r="30" spans="1:7" x14ac:dyDescent="0.3">
      <c r="A30" s="174" t="s">
        <v>68</v>
      </c>
      <c r="B30" s="175">
        <v>28</v>
      </c>
      <c r="C30" s="174" t="s">
        <v>68</v>
      </c>
      <c r="E30" s="176" t="s">
        <v>68</v>
      </c>
      <c r="F30" s="175">
        <v>28</v>
      </c>
      <c r="G30" s="174" t="s">
        <v>68</v>
      </c>
    </row>
    <row r="31" spans="1:7" x14ac:dyDescent="0.3">
      <c r="A31" s="174" t="s">
        <v>69</v>
      </c>
      <c r="B31" s="175">
        <v>29</v>
      </c>
      <c r="C31" s="174" t="s">
        <v>69</v>
      </c>
      <c r="E31" s="176" t="s">
        <v>69</v>
      </c>
      <c r="F31" s="175">
        <v>29</v>
      </c>
      <c r="G31" s="174" t="s">
        <v>69</v>
      </c>
    </row>
    <row r="32" spans="1:7" x14ac:dyDescent="0.3">
      <c r="A32" s="174" t="s">
        <v>70</v>
      </c>
      <c r="B32" s="175">
        <v>30</v>
      </c>
      <c r="C32" s="174" t="s">
        <v>70</v>
      </c>
      <c r="E32" s="176" t="s">
        <v>70</v>
      </c>
      <c r="F32" s="175">
        <v>30</v>
      </c>
      <c r="G32" s="174" t="s">
        <v>70</v>
      </c>
    </row>
    <row r="33" spans="1:7" x14ac:dyDescent="0.3">
      <c r="A33" s="174" t="s">
        <v>71</v>
      </c>
      <c r="B33" s="175">
        <v>31</v>
      </c>
      <c r="C33" s="174" t="s">
        <v>71</v>
      </c>
      <c r="E33" s="176" t="s">
        <v>71</v>
      </c>
      <c r="F33" s="175">
        <v>31</v>
      </c>
      <c r="G33" s="174" t="s">
        <v>71</v>
      </c>
    </row>
    <row r="34" spans="1:7" x14ac:dyDescent="0.3">
      <c r="A34" s="174" t="s">
        <v>72</v>
      </c>
      <c r="B34" s="175">
        <v>32</v>
      </c>
      <c r="C34" s="174" t="s">
        <v>72</v>
      </c>
      <c r="E34" s="176" t="s">
        <v>72</v>
      </c>
      <c r="F34" s="175">
        <v>32</v>
      </c>
      <c r="G34" s="174" t="s">
        <v>72</v>
      </c>
    </row>
    <row r="35" spans="1:7" x14ac:dyDescent="0.3">
      <c r="A35" s="174" t="s">
        <v>73</v>
      </c>
      <c r="B35" s="175">
        <v>33</v>
      </c>
      <c r="C35" s="174" t="s">
        <v>73</v>
      </c>
      <c r="E35" s="176" t="s">
        <v>73</v>
      </c>
      <c r="F35" s="175">
        <v>33</v>
      </c>
      <c r="G35" s="174" t="s">
        <v>73</v>
      </c>
    </row>
    <row r="36" spans="1:7" x14ac:dyDescent="0.3">
      <c r="A36" s="174" t="s">
        <v>74</v>
      </c>
      <c r="B36" s="175">
        <v>34</v>
      </c>
      <c r="C36" s="174" t="s">
        <v>74</v>
      </c>
      <c r="E36" s="176" t="s">
        <v>74</v>
      </c>
      <c r="F36" s="175">
        <v>34</v>
      </c>
      <c r="G36" s="174" t="s">
        <v>74</v>
      </c>
    </row>
    <row r="37" spans="1:7" x14ac:dyDescent="0.3">
      <c r="A37" s="174" t="s">
        <v>75</v>
      </c>
      <c r="B37" s="175">
        <v>35</v>
      </c>
      <c r="C37" s="174" t="s">
        <v>75</v>
      </c>
      <c r="E37" s="176" t="s">
        <v>75</v>
      </c>
      <c r="F37" s="175">
        <v>35</v>
      </c>
      <c r="G37" s="174" t="s">
        <v>75</v>
      </c>
    </row>
    <row r="38" spans="1:7" x14ac:dyDescent="0.3">
      <c r="A38" s="174" t="s">
        <v>76</v>
      </c>
      <c r="B38" s="175">
        <v>36</v>
      </c>
      <c r="C38" s="174" t="s">
        <v>76</v>
      </c>
      <c r="E38" s="176" t="s">
        <v>76</v>
      </c>
      <c r="F38" s="175">
        <v>36</v>
      </c>
      <c r="G38" s="174" t="s">
        <v>76</v>
      </c>
    </row>
    <row r="39" spans="1:7" x14ac:dyDescent="0.3">
      <c r="A39" s="174" t="s">
        <v>77</v>
      </c>
      <c r="B39" s="175">
        <v>37</v>
      </c>
      <c r="C39" s="174" t="s">
        <v>77</v>
      </c>
      <c r="E39" s="176" t="s">
        <v>77</v>
      </c>
      <c r="F39" s="175">
        <v>37</v>
      </c>
      <c r="G39" s="174" t="s">
        <v>77</v>
      </c>
    </row>
    <row r="40" spans="1:7" x14ac:dyDescent="0.3">
      <c r="A40" s="174" t="s">
        <v>78</v>
      </c>
      <c r="B40" s="175">
        <v>38</v>
      </c>
      <c r="C40" s="174" t="s">
        <v>78</v>
      </c>
      <c r="E40" s="176" t="s">
        <v>78</v>
      </c>
      <c r="F40" s="175">
        <v>38</v>
      </c>
      <c r="G40" s="174" t="s">
        <v>78</v>
      </c>
    </row>
    <row r="41" spans="1:7" x14ac:dyDescent="0.3">
      <c r="A41" s="174" t="s">
        <v>79</v>
      </c>
      <c r="B41" s="175">
        <v>39</v>
      </c>
      <c r="C41" s="174" t="s">
        <v>79</v>
      </c>
      <c r="E41" s="176" t="s">
        <v>79</v>
      </c>
      <c r="F41" s="175">
        <v>39</v>
      </c>
      <c r="G41" s="174" t="s">
        <v>79</v>
      </c>
    </row>
    <row r="42" spans="1:7" x14ac:dyDescent="0.3">
      <c r="A42" s="174" t="s">
        <v>80</v>
      </c>
      <c r="B42" s="175">
        <v>40</v>
      </c>
      <c r="C42" s="174" t="s">
        <v>80</v>
      </c>
      <c r="E42" s="176" t="s">
        <v>80</v>
      </c>
      <c r="F42" s="175">
        <v>40</v>
      </c>
      <c r="G42" s="174" t="s">
        <v>80</v>
      </c>
    </row>
    <row r="43" spans="1:7" x14ac:dyDescent="0.3">
      <c r="A43" s="174" t="s">
        <v>81</v>
      </c>
      <c r="B43" s="175">
        <v>41</v>
      </c>
      <c r="C43" s="174" t="s">
        <v>81</v>
      </c>
      <c r="E43" s="176" t="s">
        <v>81</v>
      </c>
      <c r="F43" s="175">
        <v>41</v>
      </c>
      <c r="G43" s="174" t="s">
        <v>81</v>
      </c>
    </row>
    <row r="44" spans="1:7" x14ac:dyDescent="0.3">
      <c r="A44" s="174" t="s">
        <v>82</v>
      </c>
      <c r="B44" s="175">
        <v>42</v>
      </c>
      <c r="C44" s="174" t="s">
        <v>82</v>
      </c>
      <c r="E44" s="176" t="s">
        <v>82</v>
      </c>
      <c r="F44" s="175">
        <v>42</v>
      </c>
      <c r="G44" s="174" t="s">
        <v>82</v>
      </c>
    </row>
    <row r="45" spans="1:7" x14ac:dyDescent="0.3">
      <c r="A45" s="174" t="s">
        <v>83</v>
      </c>
      <c r="B45" s="175">
        <v>43</v>
      </c>
      <c r="C45" s="174" t="s">
        <v>83</v>
      </c>
      <c r="E45" s="176" t="s">
        <v>83</v>
      </c>
      <c r="F45" s="175">
        <v>43</v>
      </c>
      <c r="G45" s="174" t="s">
        <v>83</v>
      </c>
    </row>
    <row r="46" spans="1:7" x14ac:dyDescent="0.3">
      <c r="A46" s="174" t="s">
        <v>84</v>
      </c>
      <c r="B46" s="175">
        <v>44</v>
      </c>
      <c r="C46" s="174" t="s">
        <v>84</v>
      </c>
      <c r="E46" s="176" t="s">
        <v>84</v>
      </c>
      <c r="F46" s="175">
        <v>44</v>
      </c>
      <c r="G46" s="174" t="s">
        <v>84</v>
      </c>
    </row>
    <row r="47" spans="1:7" x14ac:dyDescent="0.3">
      <c r="A47" s="174" t="s">
        <v>85</v>
      </c>
      <c r="B47" s="175">
        <v>45</v>
      </c>
      <c r="C47" s="174" t="s">
        <v>85</v>
      </c>
      <c r="E47" s="176" t="s">
        <v>85</v>
      </c>
      <c r="F47" s="175">
        <v>45</v>
      </c>
      <c r="G47" s="174" t="s">
        <v>85</v>
      </c>
    </row>
    <row r="48" spans="1:7" x14ac:dyDescent="0.3">
      <c r="A48" s="174" t="s">
        <v>86</v>
      </c>
      <c r="B48" s="175">
        <v>46</v>
      </c>
      <c r="C48" s="174" t="s">
        <v>86</v>
      </c>
      <c r="E48" s="176" t="s">
        <v>86</v>
      </c>
      <c r="F48" s="175">
        <v>46</v>
      </c>
      <c r="G48" s="174" t="s">
        <v>86</v>
      </c>
    </row>
    <row r="49" spans="1:7" x14ac:dyDescent="0.3">
      <c r="A49" s="174" t="s">
        <v>87</v>
      </c>
      <c r="B49" s="175">
        <v>47</v>
      </c>
      <c r="C49" s="174" t="s">
        <v>87</v>
      </c>
      <c r="E49" s="176" t="s">
        <v>505</v>
      </c>
      <c r="F49" s="175">
        <v>47</v>
      </c>
      <c r="G49" s="174" t="s">
        <v>87</v>
      </c>
    </row>
    <row r="50" spans="1:7" x14ac:dyDescent="0.3">
      <c r="A50" s="174" t="s">
        <v>88</v>
      </c>
      <c r="B50" s="175">
        <v>48</v>
      </c>
      <c r="C50" s="174" t="s">
        <v>88</v>
      </c>
      <c r="E50" s="176" t="s">
        <v>88</v>
      </c>
      <c r="F50" s="175">
        <v>48</v>
      </c>
      <c r="G50" s="174" t="s">
        <v>88</v>
      </c>
    </row>
    <row r="51" spans="1:7" x14ac:dyDescent="0.3">
      <c r="A51" s="174" t="s">
        <v>89</v>
      </c>
      <c r="B51" s="175">
        <v>49</v>
      </c>
      <c r="C51" s="174" t="s">
        <v>89</v>
      </c>
      <c r="E51" s="176" t="s">
        <v>89</v>
      </c>
      <c r="F51" s="175">
        <v>49</v>
      </c>
      <c r="G51" s="174" t="s">
        <v>89</v>
      </c>
    </row>
    <row r="52" spans="1:7" x14ac:dyDescent="0.3">
      <c r="A52" s="174" t="s">
        <v>90</v>
      </c>
      <c r="B52" s="175">
        <v>50</v>
      </c>
      <c r="C52" s="174" t="s">
        <v>90</v>
      </c>
      <c r="E52" s="176" t="s">
        <v>90</v>
      </c>
      <c r="F52" s="175">
        <v>50</v>
      </c>
      <c r="G52" s="174" t="s">
        <v>90</v>
      </c>
    </row>
    <row r="53" spans="1:7" x14ac:dyDescent="0.3">
      <c r="A53" s="174" t="s">
        <v>655</v>
      </c>
      <c r="B53" s="175">
        <v>51</v>
      </c>
      <c r="C53" s="176" t="s">
        <v>91</v>
      </c>
      <c r="E53" s="176" t="s">
        <v>91</v>
      </c>
      <c r="F53" s="175">
        <v>51</v>
      </c>
      <c r="G53" s="174" t="s">
        <v>655</v>
      </c>
    </row>
    <row r="54" spans="1:7" x14ac:dyDescent="0.3">
      <c r="A54" s="177" t="s">
        <v>573</v>
      </c>
      <c r="B54" s="175">
        <v>52</v>
      </c>
      <c r="C54" s="178" t="s">
        <v>573</v>
      </c>
      <c r="E54" s="178" t="s">
        <v>521</v>
      </c>
      <c r="F54" s="175">
        <v>52</v>
      </c>
      <c r="G54" s="178" t="s">
        <v>521</v>
      </c>
    </row>
    <row r="55" spans="1:7" x14ac:dyDescent="0.3">
      <c r="A55" s="177" t="s">
        <v>656</v>
      </c>
      <c r="B55" s="175">
        <v>53</v>
      </c>
      <c r="C55" s="178" t="s">
        <v>602</v>
      </c>
      <c r="D55" s="165"/>
      <c r="E55" s="178" t="s">
        <v>522</v>
      </c>
      <c r="F55" s="175">
        <v>53</v>
      </c>
      <c r="G55" s="178" t="s">
        <v>666</v>
      </c>
    </row>
    <row r="56" spans="1:7" x14ac:dyDescent="0.3">
      <c r="A56" s="177" t="s">
        <v>608</v>
      </c>
      <c r="B56" s="175">
        <v>54</v>
      </c>
      <c r="C56" s="178" t="s">
        <v>608</v>
      </c>
      <c r="D56" s="165"/>
      <c r="E56" s="178" t="s">
        <v>523</v>
      </c>
      <c r="F56" s="175">
        <v>54</v>
      </c>
      <c r="G56" s="178" t="s">
        <v>523</v>
      </c>
    </row>
    <row r="57" spans="1:7" x14ac:dyDescent="0.3">
      <c r="A57" s="177" t="s">
        <v>533</v>
      </c>
      <c r="B57" s="175">
        <v>55</v>
      </c>
      <c r="C57" s="178" t="s">
        <v>533</v>
      </c>
      <c r="D57" s="165"/>
      <c r="E57" s="178" t="s">
        <v>324</v>
      </c>
      <c r="F57" s="175">
        <v>55</v>
      </c>
      <c r="G57" s="178" t="s">
        <v>324</v>
      </c>
    </row>
    <row r="58" spans="1:7" x14ac:dyDescent="0.3">
      <c r="A58" s="177" t="s">
        <v>307</v>
      </c>
      <c r="B58" s="175">
        <v>56</v>
      </c>
      <c r="C58" s="178" t="s">
        <v>307</v>
      </c>
      <c r="D58" s="165"/>
      <c r="E58" s="178" t="s">
        <v>510</v>
      </c>
      <c r="F58" s="175">
        <v>56</v>
      </c>
      <c r="G58" s="178" t="s">
        <v>510</v>
      </c>
    </row>
    <row r="59" spans="1:7" x14ac:dyDescent="0.3">
      <c r="A59" s="177" t="s">
        <v>609</v>
      </c>
      <c r="B59" s="175">
        <v>57</v>
      </c>
      <c r="C59" s="178" t="s">
        <v>609</v>
      </c>
      <c r="D59" s="165"/>
      <c r="E59" s="178" t="s">
        <v>524</v>
      </c>
      <c r="F59" s="175">
        <v>57</v>
      </c>
      <c r="G59" s="178" t="s">
        <v>526</v>
      </c>
    </row>
    <row r="60" spans="1:7" x14ac:dyDescent="0.3">
      <c r="A60" s="177" t="s">
        <v>534</v>
      </c>
      <c r="B60" s="175">
        <v>58</v>
      </c>
      <c r="C60" s="178" t="s">
        <v>534</v>
      </c>
      <c r="D60" s="165"/>
      <c r="E60" s="178" t="s">
        <v>7</v>
      </c>
      <c r="F60" s="175">
        <v>58</v>
      </c>
      <c r="G60" s="178" t="s">
        <v>7</v>
      </c>
    </row>
    <row r="61" spans="1:7" x14ac:dyDescent="0.3">
      <c r="A61" s="177" t="s">
        <v>657</v>
      </c>
      <c r="B61" s="175">
        <v>59</v>
      </c>
      <c r="C61" s="178" t="s">
        <v>40</v>
      </c>
      <c r="D61" s="165"/>
      <c r="E61" s="178" t="s">
        <v>511</v>
      </c>
      <c r="F61" s="175">
        <v>59</v>
      </c>
      <c r="G61" s="178" t="s">
        <v>511</v>
      </c>
    </row>
    <row r="62" spans="1:7" x14ac:dyDescent="0.3">
      <c r="A62" s="177" t="s">
        <v>658</v>
      </c>
      <c r="B62" s="175">
        <v>60</v>
      </c>
      <c r="C62" s="178" t="s">
        <v>658</v>
      </c>
      <c r="D62" s="165"/>
      <c r="E62" s="178" t="s">
        <v>506</v>
      </c>
      <c r="F62" s="175">
        <v>60</v>
      </c>
      <c r="G62" s="178" t="s">
        <v>506</v>
      </c>
    </row>
    <row r="63" spans="1:7" x14ac:dyDescent="0.3">
      <c r="A63" s="177" t="s">
        <v>659</v>
      </c>
      <c r="B63" s="175">
        <v>61</v>
      </c>
      <c r="C63" s="179" t="s">
        <v>40</v>
      </c>
      <c r="D63" s="166"/>
      <c r="E63" s="178" t="s">
        <v>500</v>
      </c>
      <c r="F63" s="175">
        <v>61</v>
      </c>
      <c r="G63" s="178" t="s">
        <v>690</v>
      </c>
    </row>
    <row r="64" spans="1:7" x14ac:dyDescent="0.3">
      <c r="A64" s="177" t="s">
        <v>521</v>
      </c>
      <c r="B64" s="175">
        <v>62</v>
      </c>
      <c r="C64" s="178" t="s">
        <v>521</v>
      </c>
      <c r="D64" s="165"/>
      <c r="E64" s="178" t="s">
        <v>525</v>
      </c>
      <c r="F64" s="175">
        <v>62</v>
      </c>
      <c r="G64" s="178" t="s">
        <v>525</v>
      </c>
    </row>
    <row r="65" spans="1:7" x14ac:dyDescent="0.3">
      <c r="A65" s="177" t="s">
        <v>660</v>
      </c>
      <c r="B65" s="175">
        <v>63</v>
      </c>
      <c r="C65" s="178" t="s">
        <v>803</v>
      </c>
      <c r="D65" s="165"/>
      <c r="E65" s="178" t="s">
        <v>512</v>
      </c>
      <c r="F65" s="175">
        <v>63</v>
      </c>
      <c r="G65" s="178" t="s">
        <v>512</v>
      </c>
    </row>
    <row r="66" spans="1:7" x14ac:dyDescent="0.3">
      <c r="A66" s="177" t="s">
        <v>661</v>
      </c>
      <c r="B66" s="175">
        <v>64</v>
      </c>
      <c r="C66" s="178" t="s">
        <v>40</v>
      </c>
      <c r="D66" s="165"/>
      <c r="E66" s="178" t="s">
        <v>526</v>
      </c>
      <c r="F66" s="175">
        <v>64</v>
      </c>
      <c r="G66" s="178" t="s">
        <v>526</v>
      </c>
    </row>
    <row r="67" spans="1:7" x14ac:dyDescent="0.3">
      <c r="A67" s="177" t="s">
        <v>309</v>
      </c>
      <c r="B67" s="175">
        <v>65</v>
      </c>
      <c r="C67" s="178" t="s">
        <v>309</v>
      </c>
      <c r="D67" s="165"/>
      <c r="E67" s="178" t="s">
        <v>507</v>
      </c>
      <c r="F67" s="175">
        <v>65</v>
      </c>
      <c r="G67" s="178" t="s">
        <v>507</v>
      </c>
    </row>
    <row r="68" spans="1:7" x14ac:dyDescent="0.3">
      <c r="A68" s="177" t="s">
        <v>598</v>
      </c>
      <c r="B68" s="175">
        <v>66</v>
      </c>
      <c r="C68" s="178" t="s">
        <v>598</v>
      </c>
      <c r="D68" s="165"/>
      <c r="E68" s="178" t="s">
        <v>527</v>
      </c>
      <c r="F68" s="175">
        <v>66</v>
      </c>
      <c r="G68" s="178" t="s">
        <v>527</v>
      </c>
    </row>
    <row r="69" spans="1:7" x14ac:dyDescent="0.3">
      <c r="A69" s="177" t="s">
        <v>662</v>
      </c>
      <c r="B69" s="175">
        <v>67</v>
      </c>
      <c r="C69" s="178" t="s">
        <v>803</v>
      </c>
      <c r="D69" s="165"/>
      <c r="E69" s="178" t="s">
        <v>528</v>
      </c>
      <c r="F69" s="175">
        <v>67</v>
      </c>
      <c r="G69" s="178" t="s">
        <v>772</v>
      </c>
    </row>
    <row r="70" spans="1:7" x14ac:dyDescent="0.3">
      <c r="A70" s="177" t="s">
        <v>663</v>
      </c>
      <c r="B70" s="175">
        <v>68</v>
      </c>
      <c r="C70" s="178" t="s">
        <v>40</v>
      </c>
      <c r="D70" s="165"/>
      <c r="E70" s="178" t="s">
        <v>529</v>
      </c>
      <c r="F70" s="175">
        <v>68</v>
      </c>
      <c r="G70" s="178" t="s">
        <v>778</v>
      </c>
    </row>
    <row r="71" spans="1:7" x14ac:dyDescent="0.3">
      <c r="A71" s="177" t="s">
        <v>514</v>
      </c>
      <c r="B71" s="175">
        <v>69</v>
      </c>
      <c r="C71" s="178" t="s">
        <v>514</v>
      </c>
      <c r="D71" s="165"/>
      <c r="E71" s="178" t="s">
        <v>530</v>
      </c>
      <c r="F71" s="175">
        <v>69</v>
      </c>
      <c r="G71" s="178" t="s">
        <v>673</v>
      </c>
    </row>
    <row r="72" spans="1:7" x14ac:dyDescent="0.3">
      <c r="A72" s="177" t="s">
        <v>574</v>
      </c>
      <c r="B72" s="175">
        <v>70</v>
      </c>
      <c r="C72" s="178" t="s">
        <v>574</v>
      </c>
      <c r="D72" s="165"/>
      <c r="E72" s="178" t="s">
        <v>531</v>
      </c>
      <c r="F72" s="175">
        <v>70</v>
      </c>
      <c r="G72" s="178" t="s">
        <v>531</v>
      </c>
    </row>
    <row r="73" spans="1:7" x14ac:dyDescent="0.3">
      <c r="A73" s="177" t="s">
        <v>664</v>
      </c>
      <c r="B73" s="175">
        <v>71</v>
      </c>
      <c r="C73" s="178" t="s">
        <v>40</v>
      </c>
      <c r="D73" s="165"/>
      <c r="E73" s="178" t="s">
        <v>532</v>
      </c>
      <c r="F73" s="175">
        <v>71</v>
      </c>
      <c r="G73" s="178" t="s">
        <v>532</v>
      </c>
    </row>
    <row r="74" spans="1:7" x14ac:dyDescent="0.3">
      <c r="A74" s="177" t="s">
        <v>665</v>
      </c>
      <c r="B74" s="175">
        <v>72</v>
      </c>
      <c r="C74" s="178" t="s">
        <v>803</v>
      </c>
      <c r="D74" s="165"/>
      <c r="E74" s="178" t="s">
        <v>533</v>
      </c>
      <c r="F74" s="175">
        <v>72</v>
      </c>
      <c r="G74" s="178" t="s">
        <v>533</v>
      </c>
    </row>
    <row r="75" spans="1:7" x14ac:dyDescent="0.3">
      <c r="A75" s="177" t="s">
        <v>600</v>
      </c>
      <c r="B75" s="175">
        <v>73</v>
      </c>
      <c r="C75" s="178" t="s">
        <v>600</v>
      </c>
      <c r="D75" s="165"/>
      <c r="E75" s="178" t="s">
        <v>534</v>
      </c>
      <c r="F75" s="175">
        <v>73</v>
      </c>
      <c r="G75" s="178" t="s">
        <v>534</v>
      </c>
    </row>
    <row r="76" spans="1:7" x14ac:dyDescent="0.3">
      <c r="A76" s="177" t="s">
        <v>666</v>
      </c>
      <c r="B76" s="175">
        <v>74</v>
      </c>
      <c r="C76" s="178" t="s">
        <v>522</v>
      </c>
      <c r="D76" s="165"/>
      <c r="E76" s="178" t="s">
        <v>535</v>
      </c>
      <c r="F76" s="175">
        <v>74</v>
      </c>
      <c r="G76" s="178" t="s">
        <v>674</v>
      </c>
    </row>
    <row r="77" spans="1:7" x14ac:dyDescent="0.3">
      <c r="A77" s="177" t="s">
        <v>667</v>
      </c>
      <c r="B77" s="175">
        <v>75</v>
      </c>
      <c r="C77" s="178" t="s">
        <v>541</v>
      </c>
      <c r="D77" s="165"/>
      <c r="E77" s="178" t="s">
        <v>536</v>
      </c>
      <c r="F77" s="175">
        <v>75</v>
      </c>
      <c r="G77" s="178" t="s">
        <v>536</v>
      </c>
    </row>
    <row r="78" spans="1:7" x14ac:dyDescent="0.3">
      <c r="A78" s="177" t="s">
        <v>612</v>
      </c>
      <c r="B78" s="175">
        <v>76</v>
      </c>
      <c r="C78" s="178" t="s">
        <v>612</v>
      </c>
      <c r="D78" s="165"/>
      <c r="E78" s="178" t="s">
        <v>537</v>
      </c>
      <c r="F78" s="175">
        <v>76</v>
      </c>
      <c r="G78" s="178" t="s">
        <v>537</v>
      </c>
    </row>
    <row r="79" spans="1:7" x14ac:dyDescent="0.3">
      <c r="A79" s="177" t="s">
        <v>575</v>
      </c>
      <c r="B79" s="175">
        <v>77</v>
      </c>
      <c r="C79" s="178" t="s">
        <v>575</v>
      </c>
      <c r="D79" s="165"/>
      <c r="E79" s="178" t="s">
        <v>538</v>
      </c>
      <c r="F79" s="175">
        <v>77</v>
      </c>
      <c r="G79" s="178" t="s">
        <v>677</v>
      </c>
    </row>
    <row r="80" spans="1:7" x14ac:dyDescent="0.3">
      <c r="A80" s="177" t="s">
        <v>523</v>
      </c>
      <c r="B80" s="175">
        <v>78</v>
      </c>
      <c r="C80" s="178" t="s">
        <v>523</v>
      </c>
      <c r="D80" s="165"/>
      <c r="E80" s="178" t="s">
        <v>539</v>
      </c>
      <c r="F80" s="175">
        <v>78</v>
      </c>
      <c r="G80" s="178" t="s">
        <v>539</v>
      </c>
    </row>
    <row r="81" spans="1:7" x14ac:dyDescent="0.3">
      <c r="A81" s="177" t="s">
        <v>668</v>
      </c>
      <c r="B81" s="175">
        <v>79</v>
      </c>
      <c r="C81" s="178" t="s">
        <v>40</v>
      </c>
      <c r="D81" s="165"/>
      <c r="E81" s="178" t="s">
        <v>540</v>
      </c>
      <c r="F81" s="175">
        <v>79</v>
      </c>
      <c r="G81" s="178" t="s">
        <v>540</v>
      </c>
    </row>
    <row r="82" spans="1:7" x14ac:dyDescent="0.3">
      <c r="A82" s="177" t="s">
        <v>669</v>
      </c>
      <c r="B82" s="175">
        <v>80</v>
      </c>
      <c r="C82" s="178" t="s">
        <v>607</v>
      </c>
      <c r="D82" s="165"/>
      <c r="E82" s="178" t="s">
        <v>541</v>
      </c>
      <c r="F82" s="175">
        <v>80</v>
      </c>
      <c r="G82" s="178" t="s">
        <v>667</v>
      </c>
    </row>
    <row r="83" spans="1:7" x14ac:dyDescent="0.3">
      <c r="A83" s="177" t="s">
        <v>539</v>
      </c>
      <c r="B83" s="175">
        <v>81</v>
      </c>
      <c r="C83" s="178" t="s">
        <v>539</v>
      </c>
      <c r="D83" s="165"/>
      <c r="E83" s="178" t="s">
        <v>542</v>
      </c>
      <c r="F83" s="175">
        <v>81</v>
      </c>
      <c r="G83" s="178" t="s">
        <v>691</v>
      </c>
    </row>
    <row r="84" spans="1:7" x14ac:dyDescent="0.3">
      <c r="A84" s="177" t="s">
        <v>670</v>
      </c>
      <c r="B84" s="175">
        <v>82</v>
      </c>
      <c r="C84" s="178" t="s">
        <v>40</v>
      </c>
      <c r="D84" s="165"/>
      <c r="E84" s="178" t="s">
        <v>543</v>
      </c>
      <c r="F84" s="175">
        <v>82</v>
      </c>
      <c r="G84" s="178" t="s">
        <v>543</v>
      </c>
    </row>
    <row r="85" spans="1:7" x14ac:dyDescent="0.3">
      <c r="A85" s="177" t="s">
        <v>324</v>
      </c>
      <c r="B85" s="175">
        <v>83</v>
      </c>
      <c r="C85" s="178" t="s">
        <v>324</v>
      </c>
      <c r="D85" s="165"/>
      <c r="E85" s="178" t="s">
        <v>544</v>
      </c>
      <c r="F85" s="175">
        <v>83</v>
      </c>
      <c r="G85" s="178" t="s">
        <v>544</v>
      </c>
    </row>
    <row r="86" spans="1:7" x14ac:dyDescent="0.3">
      <c r="A86" s="177" t="s">
        <v>671</v>
      </c>
      <c r="B86" s="175">
        <v>84</v>
      </c>
      <c r="C86" s="178" t="s">
        <v>40</v>
      </c>
      <c r="D86" s="165"/>
      <c r="E86" s="178" t="s">
        <v>545</v>
      </c>
      <c r="F86" s="175">
        <v>84</v>
      </c>
      <c r="G86" s="178" t="s">
        <v>545</v>
      </c>
    </row>
    <row r="87" spans="1:7" x14ac:dyDescent="0.3">
      <c r="A87" s="177" t="s">
        <v>672</v>
      </c>
      <c r="B87" s="175">
        <v>85</v>
      </c>
      <c r="C87" s="178" t="s">
        <v>610</v>
      </c>
      <c r="D87" s="165"/>
      <c r="E87" s="178" t="s">
        <v>546</v>
      </c>
      <c r="F87" s="175">
        <v>85</v>
      </c>
      <c r="G87" s="178" t="s">
        <v>546</v>
      </c>
    </row>
    <row r="88" spans="1:7" x14ac:dyDescent="0.3">
      <c r="A88" s="177" t="s">
        <v>599</v>
      </c>
      <c r="B88" s="175">
        <v>86</v>
      </c>
      <c r="C88" s="178" t="s">
        <v>599</v>
      </c>
      <c r="D88" s="165"/>
      <c r="E88" s="178" t="s">
        <v>547</v>
      </c>
      <c r="F88" s="175">
        <v>86</v>
      </c>
      <c r="G88" s="178" t="s">
        <v>547</v>
      </c>
    </row>
    <row r="89" spans="1:7" x14ac:dyDescent="0.3">
      <c r="A89" s="177" t="s">
        <v>673</v>
      </c>
      <c r="B89" s="175">
        <v>87</v>
      </c>
      <c r="C89" s="178" t="s">
        <v>530</v>
      </c>
      <c r="D89" s="165"/>
      <c r="E89" s="178" t="s">
        <v>548</v>
      </c>
      <c r="F89" s="175">
        <v>87</v>
      </c>
      <c r="G89" s="174" t="s">
        <v>804</v>
      </c>
    </row>
    <row r="90" spans="1:7" x14ac:dyDescent="0.3">
      <c r="A90" s="177" t="s">
        <v>540</v>
      </c>
      <c r="B90" s="175">
        <v>88</v>
      </c>
      <c r="C90" s="178" t="s">
        <v>540</v>
      </c>
      <c r="D90" s="165"/>
      <c r="E90" s="178" t="s">
        <v>549</v>
      </c>
      <c r="F90" s="175">
        <v>88</v>
      </c>
      <c r="G90" s="178" t="s">
        <v>684</v>
      </c>
    </row>
    <row r="91" spans="1:7" x14ac:dyDescent="0.3">
      <c r="A91" s="177" t="s">
        <v>578</v>
      </c>
      <c r="B91" s="175">
        <v>89</v>
      </c>
      <c r="C91" s="178" t="s">
        <v>578</v>
      </c>
      <c r="D91" s="165"/>
      <c r="E91" s="178" t="s">
        <v>550</v>
      </c>
      <c r="F91" s="175">
        <v>89</v>
      </c>
      <c r="G91" s="178" t="s">
        <v>550</v>
      </c>
    </row>
    <row r="92" spans="1:7" x14ac:dyDescent="0.3">
      <c r="A92" s="177" t="s">
        <v>674</v>
      </c>
      <c r="B92" s="175">
        <v>90</v>
      </c>
      <c r="C92" s="178" t="s">
        <v>674</v>
      </c>
      <c r="D92" s="165"/>
      <c r="E92" s="178" t="s">
        <v>551</v>
      </c>
      <c r="F92" s="175">
        <v>90</v>
      </c>
      <c r="G92" s="178" t="s">
        <v>551</v>
      </c>
    </row>
    <row r="93" spans="1:7" ht="120" x14ac:dyDescent="0.3">
      <c r="A93" s="180" t="s">
        <v>470</v>
      </c>
      <c r="B93" s="175">
        <v>91</v>
      </c>
      <c r="C93" s="181" t="s">
        <v>805</v>
      </c>
      <c r="D93" s="165"/>
      <c r="E93" s="182" t="s">
        <v>552</v>
      </c>
      <c r="F93" s="183">
        <v>91</v>
      </c>
      <c r="G93" s="182" t="s">
        <v>552</v>
      </c>
    </row>
    <row r="94" spans="1:7" x14ac:dyDescent="0.3">
      <c r="A94" s="177" t="s">
        <v>675</v>
      </c>
      <c r="B94" s="175">
        <v>92</v>
      </c>
      <c r="C94" s="178" t="s">
        <v>40</v>
      </c>
      <c r="D94" s="165"/>
      <c r="E94" s="178" t="s">
        <v>553</v>
      </c>
      <c r="F94" s="175">
        <v>92</v>
      </c>
      <c r="G94" s="178" t="s">
        <v>553</v>
      </c>
    </row>
    <row r="95" spans="1:7" x14ac:dyDescent="0.3">
      <c r="A95" s="177" t="s">
        <v>676</v>
      </c>
      <c r="B95" s="175">
        <v>93</v>
      </c>
      <c r="C95" s="178" t="s">
        <v>40</v>
      </c>
      <c r="D95" s="165"/>
      <c r="E95" s="178" t="s">
        <v>554</v>
      </c>
      <c r="F95" s="175">
        <v>93</v>
      </c>
      <c r="G95" s="178" t="s">
        <v>723</v>
      </c>
    </row>
    <row r="96" spans="1:7" x14ac:dyDescent="0.3">
      <c r="A96" s="177" t="s">
        <v>677</v>
      </c>
      <c r="B96" s="175">
        <v>94</v>
      </c>
      <c r="C96" s="178" t="s">
        <v>538</v>
      </c>
      <c r="D96" s="165"/>
      <c r="E96" s="178" t="s">
        <v>555</v>
      </c>
      <c r="F96" s="175">
        <v>94</v>
      </c>
      <c r="G96" s="178" t="s">
        <v>733</v>
      </c>
    </row>
    <row r="97" spans="1:7" x14ac:dyDescent="0.3">
      <c r="A97" s="177" t="s">
        <v>536</v>
      </c>
      <c r="B97" s="175">
        <v>95</v>
      </c>
      <c r="C97" s="178" t="s">
        <v>536</v>
      </c>
      <c r="D97" s="165"/>
      <c r="E97" s="178" t="s">
        <v>556</v>
      </c>
      <c r="F97" s="175">
        <v>95</v>
      </c>
      <c r="G97" s="178" t="s">
        <v>556</v>
      </c>
    </row>
    <row r="98" spans="1:7" x14ac:dyDescent="0.3">
      <c r="A98" s="177" t="s">
        <v>510</v>
      </c>
      <c r="B98" s="175">
        <v>96</v>
      </c>
      <c r="C98" s="178" t="s">
        <v>510</v>
      </c>
      <c r="D98" s="165"/>
      <c r="E98" s="178" t="s">
        <v>557</v>
      </c>
      <c r="F98" s="175">
        <v>96</v>
      </c>
      <c r="G98" s="178" t="s">
        <v>557</v>
      </c>
    </row>
    <row r="99" spans="1:7" x14ac:dyDescent="0.3">
      <c r="A99" s="177" t="s">
        <v>303</v>
      </c>
      <c r="B99" s="175">
        <v>97</v>
      </c>
      <c r="C99" s="178" t="s">
        <v>303</v>
      </c>
      <c r="D99" s="165"/>
      <c r="E99" s="178" t="s">
        <v>558</v>
      </c>
      <c r="F99" s="175">
        <v>97</v>
      </c>
      <c r="G99" s="178" t="s">
        <v>558</v>
      </c>
    </row>
    <row r="100" spans="1:7" x14ac:dyDescent="0.3">
      <c r="A100" s="177" t="s">
        <v>678</v>
      </c>
      <c r="B100" s="175">
        <v>98</v>
      </c>
      <c r="C100" s="178" t="s">
        <v>40</v>
      </c>
      <c r="D100" s="165"/>
      <c r="E100" s="178" t="s">
        <v>513</v>
      </c>
      <c r="F100" s="175">
        <v>98</v>
      </c>
      <c r="G100" s="178" t="s">
        <v>513</v>
      </c>
    </row>
    <row r="101" spans="1:7" x14ac:dyDescent="0.3">
      <c r="A101" s="177" t="s">
        <v>679</v>
      </c>
      <c r="B101" s="175">
        <v>99</v>
      </c>
      <c r="C101" s="178" t="s">
        <v>40</v>
      </c>
      <c r="D101" s="165"/>
      <c r="E101" s="178" t="s">
        <v>559</v>
      </c>
      <c r="F101" s="175">
        <v>99</v>
      </c>
      <c r="G101" s="178" t="s">
        <v>749</v>
      </c>
    </row>
    <row r="102" spans="1:7" x14ac:dyDescent="0.3">
      <c r="A102" s="177" t="s">
        <v>680</v>
      </c>
      <c r="B102" s="175">
        <v>100</v>
      </c>
      <c r="C102" s="178" t="s">
        <v>7</v>
      </c>
      <c r="D102" s="165"/>
      <c r="E102" s="178" t="s">
        <v>560</v>
      </c>
      <c r="F102" s="175">
        <v>100</v>
      </c>
      <c r="G102" s="178" t="s">
        <v>560</v>
      </c>
    </row>
    <row r="103" spans="1:7" x14ac:dyDescent="0.3">
      <c r="A103" s="177" t="s">
        <v>681</v>
      </c>
      <c r="B103" s="175">
        <v>101</v>
      </c>
      <c r="C103" s="178" t="s">
        <v>40</v>
      </c>
      <c r="D103" s="165"/>
      <c r="E103" s="178" t="s">
        <v>561</v>
      </c>
      <c r="F103" s="175">
        <v>101</v>
      </c>
      <c r="G103" s="178" t="s">
        <v>561</v>
      </c>
    </row>
    <row r="104" spans="1:7" x14ac:dyDescent="0.3">
      <c r="A104" s="177" t="s">
        <v>537</v>
      </c>
      <c r="B104" s="175">
        <v>102</v>
      </c>
      <c r="C104" s="178" t="s">
        <v>537</v>
      </c>
      <c r="D104" s="165"/>
      <c r="E104" s="178" t="s">
        <v>562</v>
      </c>
      <c r="F104" s="175">
        <v>102</v>
      </c>
      <c r="G104" s="178" t="s">
        <v>736</v>
      </c>
    </row>
    <row r="105" spans="1:7" x14ac:dyDescent="0.3">
      <c r="A105" s="177" t="s">
        <v>682</v>
      </c>
      <c r="B105" s="175">
        <v>103</v>
      </c>
      <c r="C105" s="178" t="s">
        <v>572</v>
      </c>
      <c r="D105" s="165"/>
      <c r="E105" s="178" t="s">
        <v>563</v>
      </c>
      <c r="F105" s="175">
        <v>103</v>
      </c>
      <c r="G105" s="178" t="s">
        <v>563</v>
      </c>
    </row>
    <row r="106" spans="1:7" x14ac:dyDescent="0.3">
      <c r="A106" s="177" t="s">
        <v>683</v>
      </c>
      <c r="B106" s="175">
        <v>104</v>
      </c>
      <c r="C106" s="178" t="s">
        <v>40</v>
      </c>
      <c r="D106" s="165"/>
      <c r="E106" s="178" t="s">
        <v>564</v>
      </c>
      <c r="F106" s="175">
        <v>104</v>
      </c>
      <c r="G106" s="178" t="s">
        <v>564</v>
      </c>
    </row>
    <row r="107" spans="1:7" x14ac:dyDescent="0.3">
      <c r="A107" s="177" t="s">
        <v>511</v>
      </c>
      <c r="B107" s="175">
        <v>105</v>
      </c>
      <c r="C107" s="178" t="s">
        <v>511</v>
      </c>
      <c r="D107" s="165"/>
      <c r="E107" s="178" t="s">
        <v>565</v>
      </c>
      <c r="F107" s="175">
        <v>105</v>
      </c>
      <c r="G107" s="178" t="s">
        <v>565</v>
      </c>
    </row>
    <row r="108" spans="1:7" x14ac:dyDescent="0.3">
      <c r="A108" s="177" t="s">
        <v>684</v>
      </c>
      <c r="B108" s="175">
        <v>106</v>
      </c>
      <c r="C108" s="178" t="s">
        <v>549</v>
      </c>
      <c r="D108" s="165"/>
      <c r="E108" s="178" t="s">
        <v>566</v>
      </c>
      <c r="F108" s="175">
        <v>106</v>
      </c>
      <c r="G108" s="178" t="s">
        <v>761</v>
      </c>
    </row>
    <row r="109" spans="1:7" x14ac:dyDescent="0.3">
      <c r="A109" s="177" t="s">
        <v>685</v>
      </c>
      <c r="B109" s="175">
        <v>107</v>
      </c>
      <c r="C109" s="178" t="s">
        <v>607</v>
      </c>
      <c r="D109" s="165"/>
      <c r="E109" s="178" t="s">
        <v>567</v>
      </c>
      <c r="F109" s="175">
        <v>107</v>
      </c>
      <c r="G109" s="178" t="s">
        <v>567</v>
      </c>
    </row>
    <row r="110" spans="1:7" x14ac:dyDescent="0.3">
      <c r="A110" s="177" t="s">
        <v>611</v>
      </c>
      <c r="B110" s="175">
        <v>108</v>
      </c>
      <c r="C110" s="178" t="s">
        <v>611</v>
      </c>
      <c r="D110" s="165"/>
      <c r="E110" s="178" t="s">
        <v>568</v>
      </c>
      <c r="F110" s="175">
        <v>108</v>
      </c>
      <c r="G110" s="178" t="s">
        <v>568</v>
      </c>
    </row>
    <row r="111" spans="1:7" x14ac:dyDescent="0.3">
      <c r="A111" s="177" t="s">
        <v>686</v>
      </c>
      <c r="B111" s="175">
        <v>109</v>
      </c>
      <c r="C111" s="178" t="s">
        <v>40</v>
      </c>
      <c r="D111" s="165"/>
      <c r="E111" s="178" t="s">
        <v>569</v>
      </c>
      <c r="F111" s="175">
        <v>109</v>
      </c>
      <c r="G111" s="178" t="s">
        <v>569</v>
      </c>
    </row>
    <row r="112" spans="1:7" x14ac:dyDescent="0.3">
      <c r="A112" s="177" t="s">
        <v>579</v>
      </c>
      <c r="B112" s="175">
        <v>110</v>
      </c>
      <c r="C112" s="178" t="s">
        <v>579</v>
      </c>
      <c r="D112" s="165"/>
      <c r="E112" s="178" t="s">
        <v>570</v>
      </c>
      <c r="F112" s="175">
        <v>110</v>
      </c>
      <c r="G112" s="178" t="s">
        <v>774</v>
      </c>
    </row>
    <row r="113" spans="1:7" x14ac:dyDescent="0.3">
      <c r="A113" s="177" t="s">
        <v>687</v>
      </c>
      <c r="B113" s="175">
        <v>111</v>
      </c>
      <c r="C113" s="178" t="s">
        <v>496</v>
      </c>
      <c r="D113" s="165"/>
      <c r="E113" s="178" t="s">
        <v>571</v>
      </c>
      <c r="F113" s="175">
        <v>111</v>
      </c>
      <c r="G113" s="178" t="s">
        <v>571</v>
      </c>
    </row>
    <row r="114" spans="1:7" x14ac:dyDescent="0.3">
      <c r="A114" s="177" t="s">
        <v>601</v>
      </c>
      <c r="B114" s="175">
        <v>112</v>
      </c>
      <c r="C114" s="178" t="s">
        <v>601</v>
      </c>
      <c r="D114" s="165"/>
      <c r="E114" s="178" t="s">
        <v>572</v>
      </c>
      <c r="F114" s="175">
        <v>112</v>
      </c>
      <c r="G114" s="178" t="s">
        <v>682</v>
      </c>
    </row>
    <row r="115" spans="1:7" x14ac:dyDescent="0.3">
      <c r="A115" s="177" t="s">
        <v>688</v>
      </c>
      <c r="B115" s="175">
        <v>113</v>
      </c>
      <c r="C115" s="178" t="s">
        <v>40</v>
      </c>
      <c r="D115" s="165"/>
      <c r="E115" s="178" t="s">
        <v>573</v>
      </c>
      <c r="F115" s="175">
        <v>113</v>
      </c>
      <c r="G115" s="178" t="s">
        <v>573</v>
      </c>
    </row>
    <row r="116" spans="1:7" x14ac:dyDescent="0.3">
      <c r="A116" s="177" t="s">
        <v>689</v>
      </c>
      <c r="B116" s="175">
        <v>114</v>
      </c>
      <c r="C116" s="178" t="s">
        <v>613</v>
      </c>
      <c r="D116" s="165"/>
      <c r="E116" s="178" t="s">
        <v>574</v>
      </c>
      <c r="F116" s="175">
        <v>114</v>
      </c>
      <c r="G116" s="178" t="s">
        <v>574</v>
      </c>
    </row>
    <row r="117" spans="1:7" x14ac:dyDescent="0.3">
      <c r="A117" s="177" t="s">
        <v>613</v>
      </c>
      <c r="B117" s="175">
        <v>115</v>
      </c>
      <c r="C117" s="178" t="s">
        <v>613</v>
      </c>
      <c r="D117" s="165"/>
      <c r="E117" s="178" t="s">
        <v>575</v>
      </c>
      <c r="F117" s="175">
        <v>115</v>
      </c>
      <c r="G117" s="178" t="s">
        <v>575</v>
      </c>
    </row>
    <row r="118" spans="1:7" x14ac:dyDescent="0.3">
      <c r="A118" s="177" t="s">
        <v>690</v>
      </c>
      <c r="B118" s="175">
        <v>116</v>
      </c>
      <c r="C118" s="178" t="s">
        <v>806</v>
      </c>
      <c r="D118" s="165"/>
      <c r="E118" s="178" t="s">
        <v>576</v>
      </c>
      <c r="F118" s="175">
        <v>116</v>
      </c>
      <c r="G118" s="178" t="s">
        <v>735</v>
      </c>
    </row>
    <row r="119" spans="1:7" x14ac:dyDescent="0.3">
      <c r="A119" s="177" t="s">
        <v>543</v>
      </c>
      <c r="B119" s="175">
        <v>117</v>
      </c>
      <c r="C119" s="178" t="s">
        <v>543</v>
      </c>
      <c r="D119" s="165"/>
      <c r="E119" s="178" t="s">
        <v>514</v>
      </c>
      <c r="F119" s="175">
        <v>117</v>
      </c>
      <c r="G119" s="178" t="s">
        <v>514</v>
      </c>
    </row>
    <row r="120" spans="1:7" x14ac:dyDescent="0.3">
      <c r="A120" s="177" t="s">
        <v>506</v>
      </c>
      <c r="B120" s="175">
        <v>118</v>
      </c>
      <c r="C120" s="178" t="s">
        <v>506</v>
      </c>
      <c r="D120" s="165"/>
      <c r="E120" s="178" t="s">
        <v>577</v>
      </c>
      <c r="F120" s="175">
        <v>118</v>
      </c>
      <c r="G120" s="178" t="s">
        <v>765</v>
      </c>
    </row>
    <row r="121" spans="1:7" x14ac:dyDescent="0.3">
      <c r="A121" s="177" t="s">
        <v>321</v>
      </c>
      <c r="B121" s="175">
        <v>119</v>
      </c>
      <c r="C121" s="178" t="s">
        <v>321</v>
      </c>
      <c r="D121" s="165"/>
      <c r="E121" s="178" t="s">
        <v>303</v>
      </c>
      <c r="F121" s="175">
        <v>119</v>
      </c>
      <c r="G121" s="178" t="s">
        <v>303</v>
      </c>
    </row>
    <row r="122" spans="1:7" x14ac:dyDescent="0.3">
      <c r="A122" s="177" t="s">
        <v>691</v>
      </c>
      <c r="B122" s="175">
        <v>120</v>
      </c>
      <c r="C122" s="178" t="s">
        <v>542</v>
      </c>
      <c r="D122" s="165"/>
      <c r="E122" s="178" t="s">
        <v>578</v>
      </c>
      <c r="F122" s="175">
        <v>120</v>
      </c>
      <c r="G122" s="178" t="s">
        <v>578</v>
      </c>
    </row>
    <row r="123" spans="1:7" x14ac:dyDescent="0.3">
      <c r="A123" s="177" t="s">
        <v>692</v>
      </c>
      <c r="B123" s="175">
        <v>121</v>
      </c>
      <c r="C123" s="178" t="s">
        <v>40</v>
      </c>
      <c r="D123" s="165"/>
      <c r="E123" s="178" t="s">
        <v>579</v>
      </c>
      <c r="F123" s="175">
        <v>121</v>
      </c>
      <c r="G123" s="178" t="s">
        <v>579</v>
      </c>
    </row>
    <row r="124" spans="1:7" x14ac:dyDescent="0.3">
      <c r="A124" s="177" t="s">
        <v>693</v>
      </c>
      <c r="B124" s="175">
        <v>122</v>
      </c>
      <c r="C124" s="178" t="s">
        <v>803</v>
      </c>
      <c r="D124" s="165"/>
      <c r="E124" s="178" t="s">
        <v>501</v>
      </c>
      <c r="F124" s="175">
        <v>122</v>
      </c>
      <c r="G124" s="178" t="s">
        <v>501</v>
      </c>
    </row>
    <row r="125" spans="1:7" x14ac:dyDescent="0.3">
      <c r="A125" s="177" t="s">
        <v>544</v>
      </c>
      <c r="B125" s="175">
        <v>123</v>
      </c>
      <c r="C125" s="178" t="s">
        <v>544</v>
      </c>
      <c r="D125" s="165"/>
      <c r="E125" s="178" t="s">
        <v>304</v>
      </c>
      <c r="F125" s="175">
        <v>123</v>
      </c>
      <c r="G125" s="178" t="s">
        <v>304</v>
      </c>
    </row>
    <row r="126" spans="1:7" x14ac:dyDescent="0.3">
      <c r="A126" s="177" t="s">
        <v>694</v>
      </c>
      <c r="B126" s="175">
        <v>124</v>
      </c>
      <c r="C126" s="178" t="s">
        <v>40</v>
      </c>
      <c r="D126" s="165"/>
      <c r="E126" s="178" t="s">
        <v>580</v>
      </c>
      <c r="F126" s="175">
        <v>124</v>
      </c>
      <c r="G126" s="178" t="s">
        <v>580</v>
      </c>
    </row>
    <row r="127" spans="1:7" x14ac:dyDescent="0.3">
      <c r="A127" s="177" t="s">
        <v>695</v>
      </c>
      <c r="B127" s="175">
        <v>125</v>
      </c>
      <c r="C127" s="178" t="s">
        <v>40</v>
      </c>
      <c r="D127" s="165"/>
      <c r="E127" s="178" t="s">
        <v>495</v>
      </c>
      <c r="F127" s="175">
        <v>125</v>
      </c>
      <c r="G127" s="178" t="s">
        <v>495</v>
      </c>
    </row>
    <row r="128" spans="1:7" x14ac:dyDescent="0.3">
      <c r="A128" s="177" t="s">
        <v>696</v>
      </c>
      <c r="B128" s="175">
        <v>126</v>
      </c>
      <c r="C128" s="178" t="s">
        <v>40</v>
      </c>
      <c r="D128" s="165"/>
      <c r="E128" s="178" t="s">
        <v>581</v>
      </c>
      <c r="F128" s="175">
        <v>126</v>
      </c>
      <c r="G128" s="178" t="s">
        <v>581</v>
      </c>
    </row>
    <row r="129" spans="1:7" x14ac:dyDescent="0.3">
      <c r="A129" s="177" t="s">
        <v>614</v>
      </c>
      <c r="B129" s="175">
        <v>127</v>
      </c>
      <c r="C129" s="178" t="s">
        <v>614</v>
      </c>
      <c r="D129" s="165"/>
      <c r="E129" s="178" t="s">
        <v>305</v>
      </c>
      <c r="F129" s="175">
        <v>127</v>
      </c>
      <c r="G129" s="178" t="s">
        <v>305</v>
      </c>
    </row>
    <row r="130" spans="1:7" x14ac:dyDescent="0.3">
      <c r="A130" s="177" t="s">
        <v>602</v>
      </c>
      <c r="B130" s="175">
        <v>128</v>
      </c>
      <c r="C130" s="178" t="s">
        <v>602</v>
      </c>
      <c r="D130" s="165"/>
      <c r="E130" s="178" t="s">
        <v>582</v>
      </c>
      <c r="F130" s="175">
        <v>128</v>
      </c>
      <c r="G130" s="178" t="s">
        <v>582</v>
      </c>
    </row>
    <row r="131" spans="1:7" x14ac:dyDescent="0.3">
      <c r="A131" s="177" t="s">
        <v>503</v>
      </c>
      <c r="B131" s="175">
        <v>129</v>
      </c>
      <c r="C131" s="178" t="s">
        <v>503</v>
      </c>
      <c r="D131" s="165"/>
      <c r="E131" s="178" t="s">
        <v>583</v>
      </c>
      <c r="F131" s="175">
        <v>129</v>
      </c>
      <c r="G131" s="178" t="s">
        <v>583</v>
      </c>
    </row>
    <row r="132" spans="1:7" x14ac:dyDescent="0.3">
      <c r="A132" s="177" t="s">
        <v>697</v>
      </c>
      <c r="B132" s="175">
        <v>130</v>
      </c>
      <c r="C132" s="178" t="s">
        <v>40</v>
      </c>
      <c r="D132" s="165"/>
      <c r="E132" s="178" t="s">
        <v>306</v>
      </c>
      <c r="F132" s="175">
        <v>130</v>
      </c>
      <c r="G132" s="178" t="s">
        <v>715</v>
      </c>
    </row>
    <row r="133" spans="1:7" x14ac:dyDescent="0.3">
      <c r="A133" s="177" t="s">
        <v>698</v>
      </c>
      <c r="B133" s="175">
        <v>131</v>
      </c>
      <c r="C133" s="178" t="s">
        <v>619</v>
      </c>
      <c r="D133" s="165"/>
      <c r="E133" s="178" t="s">
        <v>584</v>
      </c>
      <c r="F133" s="175">
        <v>131</v>
      </c>
      <c r="G133" s="178" t="s">
        <v>584</v>
      </c>
    </row>
    <row r="134" spans="1:7" x14ac:dyDescent="0.3">
      <c r="A134" s="177" t="s">
        <v>699</v>
      </c>
      <c r="B134" s="175">
        <v>132</v>
      </c>
      <c r="C134" s="178" t="s">
        <v>40</v>
      </c>
      <c r="D134" s="165"/>
      <c r="E134" s="178" t="s">
        <v>585</v>
      </c>
      <c r="F134" s="175">
        <v>132</v>
      </c>
      <c r="G134" s="178" t="s">
        <v>585</v>
      </c>
    </row>
    <row r="135" spans="1:7" x14ac:dyDescent="0.3">
      <c r="A135" s="177" t="s">
        <v>545</v>
      </c>
      <c r="B135" s="175">
        <v>133</v>
      </c>
      <c r="C135" s="178" t="s">
        <v>545</v>
      </c>
      <c r="D135" s="165"/>
      <c r="E135" s="178" t="s">
        <v>515</v>
      </c>
      <c r="F135" s="175">
        <v>133</v>
      </c>
      <c r="G135" s="178" t="s">
        <v>515</v>
      </c>
    </row>
    <row r="136" spans="1:7" x14ac:dyDescent="0.3">
      <c r="A136" s="177" t="s">
        <v>546</v>
      </c>
      <c r="B136" s="175">
        <v>134</v>
      </c>
      <c r="C136" s="178" t="s">
        <v>546</v>
      </c>
      <c r="D136" s="165"/>
      <c r="E136" s="178" t="s">
        <v>586</v>
      </c>
      <c r="F136" s="175">
        <v>134</v>
      </c>
      <c r="G136" s="178" t="s">
        <v>586</v>
      </c>
    </row>
    <row r="137" spans="1:7" x14ac:dyDescent="0.3">
      <c r="A137" s="177" t="s">
        <v>700</v>
      </c>
      <c r="B137" s="175">
        <v>135</v>
      </c>
      <c r="C137" s="178" t="s">
        <v>803</v>
      </c>
      <c r="D137" s="165"/>
      <c r="E137" s="178" t="s">
        <v>587</v>
      </c>
      <c r="F137" s="175">
        <v>135</v>
      </c>
      <c r="G137" s="178" t="s">
        <v>587</v>
      </c>
    </row>
    <row r="138" spans="1:7" x14ac:dyDescent="0.3">
      <c r="A138" s="177" t="s">
        <v>322</v>
      </c>
      <c r="B138" s="175">
        <v>136</v>
      </c>
      <c r="C138" s="178" t="s">
        <v>322</v>
      </c>
      <c r="D138" s="165"/>
      <c r="E138" s="178" t="s">
        <v>588</v>
      </c>
      <c r="F138" s="175">
        <v>136</v>
      </c>
      <c r="G138" s="178" t="s">
        <v>588</v>
      </c>
    </row>
    <row r="139" spans="1:7" x14ac:dyDescent="0.3">
      <c r="A139" s="177" t="s">
        <v>547</v>
      </c>
      <c r="B139" s="175">
        <v>137</v>
      </c>
      <c r="C139" s="178" t="s">
        <v>547</v>
      </c>
      <c r="D139" s="165"/>
      <c r="E139" s="178" t="s">
        <v>589</v>
      </c>
      <c r="F139" s="175">
        <v>137</v>
      </c>
      <c r="G139" s="178" t="s">
        <v>589</v>
      </c>
    </row>
    <row r="140" spans="1:7" x14ac:dyDescent="0.3">
      <c r="A140" s="177" t="s">
        <v>701</v>
      </c>
      <c r="B140" s="175">
        <v>138</v>
      </c>
      <c r="C140" s="178" t="s">
        <v>40</v>
      </c>
      <c r="D140" s="165"/>
      <c r="E140" s="178" t="s">
        <v>590</v>
      </c>
      <c r="F140" s="175">
        <v>138</v>
      </c>
      <c r="G140" s="178" t="s">
        <v>590</v>
      </c>
    </row>
    <row r="141" spans="1:7" x14ac:dyDescent="0.3">
      <c r="A141" s="177" t="s">
        <v>603</v>
      </c>
      <c r="B141" s="175">
        <v>139</v>
      </c>
      <c r="C141" s="178" t="s">
        <v>603</v>
      </c>
      <c r="D141" s="165"/>
      <c r="E141" s="178" t="s">
        <v>591</v>
      </c>
      <c r="F141" s="175">
        <v>139</v>
      </c>
      <c r="G141" s="178" t="s">
        <v>305</v>
      </c>
    </row>
    <row r="142" spans="1:7" x14ac:dyDescent="0.3">
      <c r="A142" s="177" t="s">
        <v>624</v>
      </c>
      <c r="B142" s="175">
        <v>140</v>
      </c>
      <c r="C142" s="178" t="s">
        <v>624</v>
      </c>
      <c r="D142" s="165"/>
      <c r="E142" s="178" t="s">
        <v>592</v>
      </c>
      <c r="F142" s="175">
        <v>140</v>
      </c>
      <c r="G142" s="178" t="s">
        <v>774</v>
      </c>
    </row>
    <row r="143" spans="1:7" x14ac:dyDescent="0.3">
      <c r="A143" s="177" t="s">
        <v>702</v>
      </c>
      <c r="B143" s="175">
        <v>141</v>
      </c>
      <c r="C143" s="178" t="s">
        <v>40</v>
      </c>
      <c r="D143" s="165"/>
      <c r="E143" s="178" t="s">
        <v>508</v>
      </c>
      <c r="F143" s="175">
        <v>141</v>
      </c>
      <c r="G143" s="178" t="s">
        <v>508</v>
      </c>
    </row>
    <row r="144" spans="1:7" x14ac:dyDescent="0.3">
      <c r="A144" s="177" t="s">
        <v>703</v>
      </c>
      <c r="B144" s="175">
        <v>142</v>
      </c>
      <c r="C144" s="178" t="s">
        <v>40</v>
      </c>
      <c r="D144" s="165"/>
      <c r="E144" s="178" t="s">
        <v>593</v>
      </c>
      <c r="F144" s="175">
        <v>142</v>
      </c>
      <c r="G144" s="178" t="s">
        <v>593</v>
      </c>
    </row>
    <row r="145" spans="1:7" x14ac:dyDescent="0.3">
      <c r="A145" s="177" t="s">
        <v>308</v>
      </c>
      <c r="B145" s="175">
        <v>143</v>
      </c>
      <c r="C145" s="178" t="s">
        <v>308</v>
      </c>
      <c r="D145" s="165"/>
      <c r="E145" s="178" t="s">
        <v>502</v>
      </c>
      <c r="F145" s="175">
        <v>143</v>
      </c>
      <c r="G145" s="178" t="s">
        <v>502</v>
      </c>
    </row>
    <row r="146" spans="1:7" x14ac:dyDescent="0.3">
      <c r="A146" s="186" t="s">
        <v>704</v>
      </c>
      <c r="B146" s="189">
        <v>144</v>
      </c>
      <c r="C146" s="187" t="s">
        <v>310</v>
      </c>
      <c r="D146" s="167"/>
      <c r="E146" s="178" t="s">
        <v>594</v>
      </c>
      <c r="F146" s="175">
        <v>144</v>
      </c>
      <c r="G146" s="178" t="s">
        <v>594</v>
      </c>
    </row>
    <row r="147" spans="1:7" x14ac:dyDescent="0.3">
      <c r="A147" s="177" t="s">
        <v>705</v>
      </c>
      <c r="B147" s="175">
        <v>145</v>
      </c>
      <c r="C147" s="178" t="s">
        <v>40</v>
      </c>
      <c r="E147" s="178" t="s">
        <v>491</v>
      </c>
      <c r="F147" s="175">
        <v>145</v>
      </c>
      <c r="G147" s="178" t="s">
        <v>491</v>
      </c>
    </row>
    <row r="148" spans="1:7" x14ac:dyDescent="0.3">
      <c r="A148" s="177" t="s">
        <v>706</v>
      </c>
      <c r="B148" s="175">
        <v>146</v>
      </c>
      <c r="C148" s="178" t="s">
        <v>40</v>
      </c>
      <c r="D148" s="165"/>
      <c r="E148" s="178" t="s">
        <v>654</v>
      </c>
      <c r="F148" s="175">
        <v>146</v>
      </c>
      <c r="G148" s="178" t="s">
        <v>750</v>
      </c>
    </row>
    <row r="149" spans="1:7" x14ac:dyDescent="0.3">
      <c r="A149" s="177" t="s">
        <v>548</v>
      </c>
      <c r="B149" s="175">
        <v>147</v>
      </c>
      <c r="C149" s="178" t="s">
        <v>548</v>
      </c>
      <c r="D149" s="165"/>
      <c r="E149" s="178" t="s">
        <v>595</v>
      </c>
      <c r="F149" s="175">
        <v>147</v>
      </c>
      <c r="G149" s="178" t="s">
        <v>783</v>
      </c>
    </row>
    <row r="150" spans="1:7" x14ac:dyDescent="0.3">
      <c r="A150" s="177" t="s">
        <v>707</v>
      </c>
      <c r="B150" s="175">
        <v>148</v>
      </c>
      <c r="C150" s="178" t="s">
        <v>548</v>
      </c>
      <c r="D150" s="165"/>
      <c r="E150" s="178" t="s">
        <v>596</v>
      </c>
      <c r="F150" s="175">
        <v>148</v>
      </c>
      <c r="G150" s="178" t="s">
        <v>788</v>
      </c>
    </row>
    <row r="151" spans="1:7" x14ac:dyDescent="0.3">
      <c r="A151" s="177" t="s">
        <v>525</v>
      </c>
      <c r="B151" s="175">
        <v>149</v>
      </c>
      <c r="C151" s="178" t="s">
        <v>525</v>
      </c>
      <c r="D151" s="165"/>
      <c r="E151" s="178" t="s">
        <v>597</v>
      </c>
      <c r="F151" s="175">
        <v>149</v>
      </c>
      <c r="G151" s="178" t="s">
        <v>597</v>
      </c>
    </row>
    <row r="152" spans="1:7" x14ac:dyDescent="0.3">
      <c r="A152" s="177" t="s">
        <v>615</v>
      </c>
      <c r="B152" s="175">
        <v>150</v>
      </c>
      <c r="C152" s="178" t="s">
        <v>615</v>
      </c>
      <c r="D152" s="165"/>
      <c r="E152" s="178" t="s">
        <v>598</v>
      </c>
      <c r="F152" s="175">
        <v>150</v>
      </c>
      <c r="G152" s="178" t="s">
        <v>598</v>
      </c>
    </row>
    <row r="153" spans="1:7" x14ac:dyDescent="0.3">
      <c r="A153" s="177" t="s">
        <v>708</v>
      </c>
      <c r="B153" s="175">
        <v>151</v>
      </c>
      <c r="C153" s="178" t="s">
        <v>40</v>
      </c>
      <c r="D153" s="165"/>
      <c r="E153" s="178" t="s">
        <v>599</v>
      </c>
      <c r="F153" s="175">
        <v>151</v>
      </c>
      <c r="G153" s="178" t="s">
        <v>599</v>
      </c>
    </row>
    <row r="154" spans="1:7" x14ac:dyDescent="0.3">
      <c r="A154" s="177" t="s">
        <v>709</v>
      </c>
      <c r="B154" s="175">
        <v>152</v>
      </c>
      <c r="C154" s="178" t="s">
        <v>509</v>
      </c>
      <c r="D154" s="165"/>
      <c r="E154" s="178" t="s">
        <v>600</v>
      </c>
      <c r="F154" s="175">
        <v>152</v>
      </c>
      <c r="G154" s="178" t="s">
        <v>600</v>
      </c>
    </row>
    <row r="155" spans="1:7" x14ac:dyDescent="0.3">
      <c r="A155" s="177" t="s">
        <v>710</v>
      </c>
      <c r="B155" s="175">
        <v>153</v>
      </c>
      <c r="C155" s="178" t="s">
        <v>40</v>
      </c>
      <c r="D155" s="165"/>
      <c r="E155" s="178" t="s">
        <v>601</v>
      </c>
      <c r="F155" s="175">
        <v>153</v>
      </c>
      <c r="G155" s="178" t="s">
        <v>601</v>
      </c>
    </row>
    <row r="156" spans="1:7" x14ac:dyDescent="0.3">
      <c r="A156" s="177" t="s">
        <v>711</v>
      </c>
      <c r="B156" s="175">
        <v>154</v>
      </c>
      <c r="C156" s="178" t="s">
        <v>40</v>
      </c>
      <c r="D156" s="165"/>
      <c r="E156" s="178" t="s">
        <v>321</v>
      </c>
      <c r="F156" s="175">
        <v>154</v>
      </c>
      <c r="G156" s="178" t="s">
        <v>321</v>
      </c>
    </row>
    <row r="157" spans="1:7" x14ac:dyDescent="0.3">
      <c r="A157" s="177" t="s">
        <v>604</v>
      </c>
      <c r="B157" s="175">
        <v>155</v>
      </c>
      <c r="C157" s="178" t="s">
        <v>604</v>
      </c>
      <c r="D157" s="165"/>
      <c r="E157" s="178" t="s">
        <v>503</v>
      </c>
      <c r="F157" s="175">
        <v>155</v>
      </c>
      <c r="G157" s="178" t="s">
        <v>503</v>
      </c>
    </row>
    <row r="158" spans="1:7" x14ac:dyDescent="0.3">
      <c r="A158" s="177" t="s">
        <v>623</v>
      </c>
      <c r="B158" s="175">
        <v>156</v>
      </c>
      <c r="C158" s="178" t="s">
        <v>623</v>
      </c>
      <c r="D158" s="165"/>
      <c r="E158" s="178" t="s">
        <v>602</v>
      </c>
      <c r="F158" s="175">
        <v>156</v>
      </c>
      <c r="G158" s="178" t="s">
        <v>602</v>
      </c>
    </row>
    <row r="159" spans="1:7" x14ac:dyDescent="0.3">
      <c r="A159" s="177" t="s">
        <v>305</v>
      </c>
      <c r="B159" s="175">
        <v>157</v>
      </c>
      <c r="C159" s="178" t="s">
        <v>807</v>
      </c>
      <c r="D159" s="165"/>
      <c r="E159" s="178" t="s">
        <v>496</v>
      </c>
      <c r="F159" s="175">
        <v>157</v>
      </c>
      <c r="G159" s="178" t="s">
        <v>808</v>
      </c>
    </row>
    <row r="160" spans="1:7" x14ac:dyDescent="0.3">
      <c r="A160" s="177" t="s">
        <v>583</v>
      </c>
      <c r="B160" s="175">
        <v>158</v>
      </c>
      <c r="C160" s="178" t="s">
        <v>809</v>
      </c>
      <c r="D160" s="165"/>
      <c r="E160" s="178" t="s">
        <v>603</v>
      </c>
      <c r="F160" s="175">
        <v>158</v>
      </c>
      <c r="G160" s="178" t="s">
        <v>603</v>
      </c>
    </row>
    <row r="161" spans="1:7" x14ac:dyDescent="0.3">
      <c r="A161" s="177" t="s">
        <v>495</v>
      </c>
      <c r="B161" s="175">
        <v>159</v>
      </c>
      <c r="C161" s="178" t="s">
        <v>495</v>
      </c>
      <c r="D161" s="165"/>
      <c r="E161" s="178" t="s">
        <v>322</v>
      </c>
      <c r="F161" s="175">
        <v>159</v>
      </c>
      <c r="G161" s="178" t="s">
        <v>322</v>
      </c>
    </row>
    <row r="162" spans="1:7" x14ac:dyDescent="0.3">
      <c r="A162" s="177" t="s">
        <v>582</v>
      </c>
      <c r="B162" s="175">
        <v>160</v>
      </c>
      <c r="C162" s="178" t="s">
        <v>582</v>
      </c>
      <c r="D162" s="165"/>
      <c r="E162" s="178" t="s">
        <v>497</v>
      </c>
      <c r="F162" s="175">
        <v>160</v>
      </c>
      <c r="G162" s="178" t="s">
        <v>497</v>
      </c>
    </row>
    <row r="163" spans="1:7" x14ac:dyDescent="0.3">
      <c r="A163" s="177" t="s">
        <v>497</v>
      </c>
      <c r="B163" s="175">
        <v>161</v>
      </c>
      <c r="C163" s="178" t="s">
        <v>497</v>
      </c>
      <c r="D163" s="165"/>
      <c r="E163" s="178" t="s">
        <v>509</v>
      </c>
      <c r="F163" s="175">
        <v>161</v>
      </c>
      <c r="G163" s="178" t="s">
        <v>509</v>
      </c>
    </row>
    <row r="164" spans="1:7" x14ac:dyDescent="0.3">
      <c r="A164" s="177" t="s">
        <v>712</v>
      </c>
      <c r="B164" s="175">
        <v>162</v>
      </c>
      <c r="C164" s="178" t="s">
        <v>321</v>
      </c>
      <c r="D164" s="165"/>
      <c r="E164" s="178" t="s">
        <v>604</v>
      </c>
      <c r="F164" s="175">
        <v>162</v>
      </c>
      <c r="G164" s="178" t="s">
        <v>604</v>
      </c>
    </row>
    <row r="165" spans="1:7" x14ac:dyDescent="0.3">
      <c r="A165" s="177" t="s">
        <v>581</v>
      </c>
      <c r="B165" s="175">
        <v>163</v>
      </c>
      <c r="C165" s="178" t="s">
        <v>581</v>
      </c>
      <c r="D165" s="165"/>
      <c r="E165" s="178" t="s">
        <v>605</v>
      </c>
      <c r="F165" s="175">
        <v>163</v>
      </c>
      <c r="G165" s="178" t="s">
        <v>605</v>
      </c>
    </row>
    <row r="166" spans="1:7" x14ac:dyDescent="0.3">
      <c r="A166" s="177" t="s">
        <v>509</v>
      </c>
      <c r="B166" s="175">
        <v>164</v>
      </c>
      <c r="C166" s="178" t="s">
        <v>509</v>
      </c>
      <c r="D166" s="165"/>
      <c r="E166" s="178" t="s">
        <v>516</v>
      </c>
      <c r="F166" s="175">
        <v>164</v>
      </c>
      <c r="G166" s="178" t="s">
        <v>516</v>
      </c>
    </row>
    <row r="167" spans="1:7" x14ac:dyDescent="0.3">
      <c r="A167" s="177" t="s">
        <v>616</v>
      </c>
      <c r="B167" s="175">
        <v>165</v>
      </c>
      <c r="C167" s="178" t="s">
        <v>616</v>
      </c>
      <c r="D167" s="165"/>
      <c r="E167" s="178" t="s">
        <v>606</v>
      </c>
      <c r="F167" s="175">
        <v>165</v>
      </c>
      <c r="G167" s="178" t="s">
        <v>606</v>
      </c>
    </row>
    <row r="168" spans="1:7" x14ac:dyDescent="0.3">
      <c r="A168" s="177" t="s">
        <v>304</v>
      </c>
      <c r="B168" s="175">
        <v>166</v>
      </c>
      <c r="C168" s="178" t="s">
        <v>304</v>
      </c>
      <c r="D168" s="165"/>
      <c r="E168" s="178" t="s">
        <v>517</v>
      </c>
      <c r="F168" s="175">
        <v>166</v>
      </c>
      <c r="G168" s="178" t="s">
        <v>517</v>
      </c>
    </row>
    <row r="169" spans="1:7" x14ac:dyDescent="0.3">
      <c r="A169" s="177" t="s">
        <v>713</v>
      </c>
      <c r="B169" s="175">
        <v>167</v>
      </c>
      <c r="C169" s="178" t="s">
        <v>321</v>
      </c>
      <c r="D169" s="165"/>
      <c r="E169" s="178" t="s">
        <v>518</v>
      </c>
      <c r="F169" s="175">
        <v>167</v>
      </c>
      <c r="G169" s="178" t="s">
        <v>518</v>
      </c>
    </row>
    <row r="170" spans="1:7" x14ac:dyDescent="0.3">
      <c r="A170" s="177" t="s">
        <v>501</v>
      </c>
      <c r="B170" s="175">
        <v>168</v>
      </c>
      <c r="C170" s="178" t="s">
        <v>501</v>
      </c>
      <c r="D170" s="165"/>
      <c r="E170" s="178" t="s">
        <v>519</v>
      </c>
      <c r="F170" s="175">
        <v>168</v>
      </c>
      <c r="G170" s="178" t="s">
        <v>519</v>
      </c>
    </row>
    <row r="171" spans="1:7" x14ac:dyDescent="0.3">
      <c r="A171" s="177" t="s">
        <v>714</v>
      </c>
      <c r="B171" s="175">
        <v>169</v>
      </c>
      <c r="C171" s="178" t="s">
        <v>803</v>
      </c>
      <c r="D171" s="164"/>
      <c r="E171" s="178" t="s">
        <v>504</v>
      </c>
      <c r="F171" s="175">
        <v>169</v>
      </c>
      <c r="G171" s="178" t="s">
        <v>504</v>
      </c>
    </row>
    <row r="172" spans="1:7" x14ac:dyDescent="0.3">
      <c r="A172" s="177" t="s">
        <v>550</v>
      </c>
      <c r="B172" s="175">
        <v>170</v>
      </c>
      <c r="C172" s="178" t="s">
        <v>550</v>
      </c>
      <c r="D172" s="165"/>
      <c r="E172" s="178" t="s">
        <v>492</v>
      </c>
      <c r="F172" s="175">
        <v>170</v>
      </c>
      <c r="G172" s="178" t="s">
        <v>492</v>
      </c>
    </row>
    <row r="173" spans="1:7" x14ac:dyDescent="0.3">
      <c r="A173" s="177" t="s">
        <v>715</v>
      </c>
      <c r="B173" s="175">
        <v>171</v>
      </c>
      <c r="C173" s="178" t="s">
        <v>40</v>
      </c>
      <c r="D173" s="165"/>
      <c r="E173" s="178" t="s">
        <v>607</v>
      </c>
      <c r="F173" s="175">
        <v>171</v>
      </c>
      <c r="G173" s="178" t="s">
        <v>810</v>
      </c>
    </row>
    <row r="174" spans="1:7" x14ac:dyDescent="0.3">
      <c r="A174" s="177" t="s">
        <v>580</v>
      </c>
      <c r="B174" s="175">
        <v>172</v>
      </c>
      <c r="C174" s="178" t="s">
        <v>580</v>
      </c>
      <c r="D174" s="165"/>
      <c r="E174" s="178" t="s">
        <v>608</v>
      </c>
      <c r="F174" s="175">
        <v>172</v>
      </c>
      <c r="G174" s="178" t="s">
        <v>608</v>
      </c>
    </row>
    <row r="175" spans="1:7" x14ac:dyDescent="0.3">
      <c r="A175" s="177" t="s">
        <v>716</v>
      </c>
      <c r="B175" s="175">
        <v>173</v>
      </c>
      <c r="C175" s="178" t="s">
        <v>803</v>
      </c>
      <c r="D175" s="165"/>
      <c r="E175" s="178" t="s">
        <v>609</v>
      </c>
      <c r="F175" s="175">
        <v>173</v>
      </c>
      <c r="G175" s="178" t="s">
        <v>609</v>
      </c>
    </row>
    <row r="176" spans="1:7" x14ac:dyDescent="0.3">
      <c r="A176" s="177" t="s">
        <v>584</v>
      </c>
      <c r="B176" s="175">
        <v>174</v>
      </c>
      <c r="C176" s="178" t="s">
        <v>584</v>
      </c>
      <c r="D176" s="165"/>
      <c r="E176" s="178" t="s">
        <v>307</v>
      </c>
      <c r="F176" s="175">
        <v>174</v>
      </c>
      <c r="G176" s="178" t="s">
        <v>307</v>
      </c>
    </row>
    <row r="177" spans="1:7" x14ac:dyDescent="0.3">
      <c r="A177" s="177" t="s">
        <v>717</v>
      </c>
      <c r="B177" s="175">
        <v>175</v>
      </c>
      <c r="C177" s="178" t="s">
        <v>803</v>
      </c>
      <c r="D177" s="165"/>
      <c r="E177" s="178" t="s">
        <v>610</v>
      </c>
      <c r="F177" s="175">
        <v>175</v>
      </c>
      <c r="G177" s="178" t="s">
        <v>811</v>
      </c>
    </row>
    <row r="178" spans="1:7" x14ac:dyDescent="0.3">
      <c r="A178" s="177" t="s">
        <v>585</v>
      </c>
      <c r="B178" s="175">
        <v>176</v>
      </c>
      <c r="C178" s="178" t="s">
        <v>585</v>
      </c>
      <c r="D178" s="165"/>
      <c r="E178" s="178" t="s">
        <v>611</v>
      </c>
      <c r="F178" s="175">
        <v>176</v>
      </c>
      <c r="G178" s="178" t="s">
        <v>611</v>
      </c>
    </row>
    <row r="179" spans="1:7" x14ac:dyDescent="0.3">
      <c r="A179" s="177" t="s">
        <v>718</v>
      </c>
      <c r="B179" s="175">
        <v>177</v>
      </c>
      <c r="C179" s="178" t="s">
        <v>561</v>
      </c>
      <c r="D179" s="165"/>
      <c r="E179" s="178" t="s">
        <v>612</v>
      </c>
      <c r="F179" s="175">
        <v>177</v>
      </c>
      <c r="G179" s="178" t="s">
        <v>612</v>
      </c>
    </row>
    <row r="180" spans="1:7" x14ac:dyDescent="0.3">
      <c r="A180" s="177" t="s">
        <v>552</v>
      </c>
      <c r="B180" s="175">
        <v>178</v>
      </c>
      <c r="C180" s="178" t="s">
        <v>552</v>
      </c>
      <c r="D180" s="165"/>
      <c r="E180" s="178" t="s">
        <v>613</v>
      </c>
      <c r="F180" s="175">
        <v>178</v>
      </c>
      <c r="G180" s="178" t="s">
        <v>812</v>
      </c>
    </row>
    <row r="181" spans="1:7" x14ac:dyDescent="0.3">
      <c r="A181" s="177" t="s">
        <v>551</v>
      </c>
      <c r="B181" s="175">
        <v>179</v>
      </c>
      <c r="C181" s="178" t="s">
        <v>551</v>
      </c>
      <c r="D181" s="165"/>
      <c r="E181" s="178" t="s">
        <v>614</v>
      </c>
      <c r="F181" s="175">
        <v>179</v>
      </c>
      <c r="G181" s="178" t="s">
        <v>614</v>
      </c>
    </row>
    <row r="182" spans="1:7" x14ac:dyDescent="0.3">
      <c r="A182" s="177" t="s">
        <v>719</v>
      </c>
      <c r="B182" s="175">
        <v>180</v>
      </c>
      <c r="C182" s="178" t="s">
        <v>40</v>
      </c>
      <c r="D182" s="165"/>
      <c r="E182" s="178" t="s">
        <v>308</v>
      </c>
      <c r="F182" s="175">
        <v>180</v>
      </c>
      <c r="G182" s="178" t="s">
        <v>308</v>
      </c>
    </row>
    <row r="183" spans="1:7" x14ac:dyDescent="0.3">
      <c r="A183" s="177" t="s">
        <v>720</v>
      </c>
      <c r="B183" s="175">
        <v>181</v>
      </c>
      <c r="C183" s="178" t="s">
        <v>803</v>
      </c>
      <c r="D183" s="165"/>
      <c r="E183" s="178" t="s">
        <v>615</v>
      </c>
      <c r="F183" s="175">
        <v>181</v>
      </c>
      <c r="G183" s="178" t="s">
        <v>615</v>
      </c>
    </row>
    <row r="184" spans="1:7" x14ac:dyDescent="0.3">
      <c r="A184" s="177" t="s">
        <v>605</v>
      </c>
      <c r="B184" s="175">
        <v>182</v>
      </c>
      <c r="C184" s="178" t="s">
        <v>605</v>
      </c>
      <c r="D184" s="165"/>
      <c r="E184" s="178" t="s">
        <v>616</v>
      </c>
      <c r="F184" s="175">
        <v>182</v>
      </c>
      <c r="G184" s="178" t="s">
        <v>616</v>
      </c>
    </row>
    <row r="185" spans="1:7" x14ac:dyDescent="0.3">
      <c r="A185" s="177" t="s">
        <v>721</v>
      </c>
      <c r="B185" s="175">
        <v>183</v>
      </c>
      <c r="C185" s="178" t="s">
        <v>40</v>
      </c>
      <c r="D185" s="165"/>
      <c r="E185" s="178" t="s">
        <v>617</v>
      </c>
      <c r="F185" s="175">
        <v>183</v>
      </c>
      <c r="G185" s="178" t="s">
        <v>617</v>
      </c>
    </row>
    <row r="186" spans="1:7" x14ac:dyDescent="0.3">
      <c r="A186" s="177" t="s">
        <v>722</v>
      </c>
      <c r="B186" s="175">
        <v>184</v>
      </c>
      <c r="C186" s="178" t="s">
        <v>607</v>
      </c>
      <c r="D186" s="165"/>
      <c r="E186" s="178" t="s">
        <v>618</v>
      </c>
      <c r="F186" s="175">
        <v>184</v>
      </c>
      <c r="G186" s="178" t="s">
        <v>618</v>
      </c>
    </row>
    <row r="187" spans="1:7" x14ac:dyDescent="0.3">
      <c r="A187" s="177" t="s">
        <v>723</v>
      </c>
      <c r="B187" s="175">
        <v>185</v>
      </c>
      <c r="C187" s="178" t="s">
        <v>554</v>
      </c>
      <c r="D187" s="165"/>
      <c r="E187" s="178" t="s">
        <v>520</v>
      </c>
      <c r="F187" s="175">
        <v>185</v>
      </c>
      <c r="G187" s="178" t="s">
        <v>520</v>
      </c>
    </row>
    <row r="188" spans="1:7" x14ac:dyDescent="0.3">
      <c r="A188" s="177" t="s">
        <v>553</v>
      </c>
      <c r="B188" s="175">
        <v>186</v>
      </c>
      <c r="C188" s="178" t="s">
        <v>553</v>
      </c>
      <c r="D188" s="165"/>
      <c r="E188" s="178" t="s">
        <v>498</v>
      </c>
      <c r="F188" s="175">
        <v>186</v>
      </c>
      <c r="G188" s="178" t="s">
        <v>498</v>
      </c>
    </row>
    <row r="189" spans="1:7" x14ac:dyDescent="0.3">
      <c r="A189" s="177" t="s">
        <v>515</v>
      </c>
      <c r="B189" s="175">
        <v>187</v>
      </c>
      <c r="C189" s="178" t="s">
        <v>813</v>
      </c>
      <c r="D189" s="165"/>
      <c r="E189" s="178" t="s">
        <v>619</v>
      </c>
      <c r="F189" s="175">
        <v>187</v>
      </c>
      <c r="G189" s="178" t="s">
        <v>698</v>
      </c>
    </row>
    <row r="190" spans="1:7" x14ac:dyDescent="0.3">
      <c r="A190" s="177" t="s">
        <v>724</v>
      </c>
      <c r="B190" s="175">
        <v>188</v>
      </c>
      <c r="C190" s="178" t="s">
        <v>40</v>
      </c>
      <c r="D190" s="165"/>
      <c r="E190" s="178" t="s">
        <v>620</v>
      </c>
      <c r="F190" s="175">
        <v>188</v>
      </c>
      <c r="G190" s="178" t="s">
        <v>620</v>
      </c>
    </row>
    <row r="191" spans="1:7" x14ac:dyDescent="0.3">
      <c r="A191" s="177" t="s">
        <v>557</v>
      </c>
      <c r="B191" s="175">
        <v>189</v>
      </c>
      <c r="C191" s="178" t="s">
        <v>557</v>
      </c>
      <c r="D191" s="165"/>
      <c r="E191" s="178" t="s">
        <v>499</v>
      </c>
      <c r="F191" s="175">
        <v>189</v>
      </c>
      <c r="G191" s="178" t="s">
        <v>814</v>
      </c>
    </row>
    <row r="192" spans="1:7" x14ac:dyDescent="0.3">
      <c r="A192" s="177" t="s">
        <v>725</v>
      </c>
      <c r="B192" s="175">
        <v>190</v>
      </c>
      <c r="C192" s="178" t="s">
        <v>40</v>
      </c>
      <c r="D192" s="165"/>
      <c r="E192" s="178" t="s">
        <v>621</v>
      </c>
      <c r="F192" s="175">
        <v>190</v>
      </c>
      <c r="G192" s="178" t="s">
        <v>751</v>
      </c>
    </row>
    <row r="193" spans="1:7" x14ac:dyDescent="0.3">
      <c r="A193" s="177" t="s">
        <v>726</v>
      </c>
      <c r="B193" s="175">
        <v>191</v>
      </c>
      <c r="C193" s="178" t="s">
        <v>40</v>
      </c>
      <c r="D193" s="165"/>
      <c r="E193" s="178" t="s">
        <v>309</v>
      </c>
      <c r="F193" s="175">
        <v>191</v>
      </c>
      <c r="G193" s="178" t="s">
        <v>309</v>
      </c>
    </row>
    <row r="194" spans="1:7" x14ac:dyDescent="0.3">
      <c r="A194" s="177" t="s">
        <v>727</v>
      </c>
      <c r="B194" s="175">
        <v>192</v>
      </c>
      <c r="C194" s="178" t="s">
        <v>40</v>
      </c>
      <c r="D194" s="165"/>
      <c r="E194" s="178" t="s">
        <v>622</v>
      </c>
      <c r="F194" s="175">
        <v>192</v>
      </c>
      <c r="G194" s="178" t="s">
        <v>622</v>
      </c>
    </row>
    <row r="195" spans="1:7" x14ac:dyDescent="0.3">
      <c r="A195" s="177" t="s">
        <v>556</v>
      </c>
      <c r="B195" s="175">
        <v>193</v>
      </c>
      <c r="C195" s="178" t="s">
        <v>556</v>
      </c>
      <c r="D195" s="165"/>
      <c r="E195" s="178" t="s">
        <v>623</v>
      </c>
      <c r="F195" s="175">
        <v>193</v>
      </c>
      <c r="G195" s="178" t="s">
        <v>623</v>
      </c>
    </row>
    <row r="196" spans="1:7" x14ac:dyDescent="0.3">
      <c r="A196" s="177" t="s">
        <v>728</v>
      </c>
      <c r="B196" s="175">
        <v>194</v>
      </c>
      <c r="C196" s="178" t="s">
        <v>40</v>
      </c>
      <c r="D196" s="165"/>
      <c r="E196" s="178" t="s">
        <v>624</v>
      </c>
      <c r="F196" s="175">
        <v>194</v>
      </c>
      <c r="G196" s="178" t="s">
        <v>624</v>
      </c>
    </row>
    <row r="197" spans="1:7" x14ac:dyDescent="0.3">
      <c r="A197" s="177" t="s">
        <v>729</v>
      </c>
      <c r="B197" s="175">
        <v>195</v>
      </c>
      <c r="C197" s="178" t="s">
        <v>40</v>
      </c>
      <c r="D197" s="165"/>
      <c r="E197" s="178" t="s">
        <v>310</v>
      </c>
      <c r="F197" s="175">
        <v>195</v>
      </c>
      <c r="G197" s="178" t="s">
        <v>310</v>
      </c>
    </row>
    <row r="198" spans="1:7" x14ac:dyDescent="0.3">
      <c r="A198" s="177" t="s">
        <v>310</v>
      </c>
      <c r="B198" s="175">
        <v>196</v>
      </c>
      <c r="C198" s="178" t="s">
        <v>310</v>
      </c>
      <c r="D198" s="165"/>
      <c r="E198" s="179" t="s">
        <v>311</v>
      </c>
      <c r="F198" s="175">
        <v>196</v>
      </c>
      <c r="G198" s="178" t="s">
        <v>470</v>
      </c>
    </row>
    <row r="199" spans="1:7" x14ac:dyDescent="0.3">
      <c r="A199" s="177" t="s">
        <v>730</v>
      </c>
      <c r="B199" s="175">
        <v>197</v>
      </c>
      <c r="C199" s="178" t="s">
        <v>40</v>
      </c>
      <c r="D199" s="165"/>
      <c r="E199" s="179" t="s">
        <v>312</v>
      </c>
      <c r="F199" s="175">
        <v>197</v>
      </c>
      <c r="G199" s="178" t="s">
        <v>470</v>
      </c>
    </row>
    <row r="200" spans="1:7" x14ac:dyDescent="0.3">
      <c r="A200" s="177" t="s">
        <v>586</v>
      </c>
      <c r="B200" s="175">
        <v>198</v>
      </c>
      <c r="C200" s="178" t="s">
        <v>586</v>
      </c>
      <c r="D200" s="165"/>
      <c r="E200" s="179" t="s">
        <v>464</v>
      </c>
      <c r="F200" s="175">
        <v>198</v>
      </c>
      <c r="G200" s="178" t="s">
        <v>470</v>
      </c>
    </row>
    <row r="201" spans="1:7" x14ac:dyDescent="0.3">
      <c r="A201" s="177" t="s">
        <v>731</v>
      </c>
      <c r="B201" s="175">
        <v>199</v>
      </c>
      <c r="C201" s="178" t="s">
        <v>607</v>
      </c>
      <c r="D201" s="165"/>
      <c r="E201" s="179" t="s">
        <v>465</v>
      </c>
      <c r="F201" s="175">
        <v>199</v>
      </c>
      <c r="G201" s="178" t="s">
        <v>470</v>
      </c>
    </row>
    <row r="202" spans="1:7" x14ac:dyDescent="0.3">
      <c r="A202" s="177" t="s">
        <v>732</v>
      </c>
      <c r="B202" s="175">
        <v>200</v>
      </c>
      <c r="C202" s="178" t="s">
        <v>40</v>
      </c>
      <c r="D202" s="165"/>
      <c r="E202" s="179" t="s">
        <v>466</v>
      </c>
      <c r="F202" s="175">
        <v>200</v>
      </c>
      <c r="G202" s="178" t="s">
        <v>470</v>
      </c>
    </row>
    <row r="203" spans="1:7" x14ac:dyDescent="0.3">
      <c r="A203" s="177" t="s">
        <v>733</v>
      </c>
      <c r="B203" s="175">
        <v>201</v>
      </c>
      <c r="C203" s="178" t="s">
        <v>555</v>
      </c>
      <c r="D203" s="165"/>
      <c r="E203" s="179" t="s">
        <v>326</v>
      </c>
      <c r="F203" s="175">
        <v>201</v>
      </c>
      <c r="G203" s="178" t="s">
        <v>470</v>
      </c>
    </row>
    <row r="204" spans="1:7" x14ac:dyDescent="0.3">
      <c r="A204" s="177" t="s">
        <v>734</v>
      </c>
      <c r="B204" s="175">
        <v>202</v>
      </c>
      <c r="C204" s="178" t="s">
        <v>40</v>
      </c>
      <c r="D204" s="165"/>
      <c r="E204" s="179" t="s">
        <v>313</v>
      </c>
      <c r="F204" s="175">
        <v>202</v>
      </c>
      <c r="G204" s="178" t="s">
        <v>470</v>
      </c>
    </row>
    <row r="205" spans="1:7" x14ac:dyDescent="0.3">
      <c r="A205" s="177" t="s">
        <v>735</v>
      </c>
      <c r="B205" s="175">
        <v>203</v>
      </c>
      <c r="C205" s="178" t="s">
        <v>576</v>
      </c>
      <c r="D205" s="165"/>
      <c r="E205" s="179" t="s">
        <v>625</v>
      </c>
      <c r="F205" s="175">
        <v>203</v>
      </c>
      <c r="G205" s="178" t="s">
        <v>470</v>
      </c>
    </row>
    <row r="206" spans="1:7" x14ac:dyDescent="0.3">
      <c r="A206" s="177" t="s">
        <v>736</v>
      </c>
      <c r="B206" s="175">
        <v>204</v>
      </c>
      <c r="C206" s="178" t="s">
        <v>562</v>
      </c>
      <c r="D206" s="165"/>
      <c r="E206" s="179" t="s">
        <v>325</v>
      </c>
      <c r="F206" s="175">
        <v>204</v>
      </c>
      <c r="G206" s="178" t="s">
        <v>470</v>
      </c>
    </row>
    <row r="207" spans="1:7" x14ac:dyDescent="0.3">
      <c r="A207" s="177" t="s">
        <v>737</v>
      </c>
      <c r="B207" s="175">
        <v>205</v>
      </c>
      <c r="C207" s="178" t="s">
        <v>40</v>
      </c>
      <c r="D207" s="165"/>
      <c r="E207" s="179" t="s">
        <v>314</v>
      </c>
      <c r="F207" s="175">
        <v>205</v>
      </c>
      <c r="G207" s="178" t="s">
        <v>470</v>
      </c>
    </row>
    <row r="208" spans="1:7" x14ac:dyDescent="0.3">
      <c r="A208" s="177" t="s">
        <v>587</v>
      </c>
      <c r="B208" s="175">
        <v>206</v>
      </c>
      <c r="C208" s="178" t="s">
        <v>587</v>
      </c>
      <c r="D208" s="165"/>
      <c r="E208" s="179" t="s">
        <v>626</v>
      </c>
      <c r="F208" s="175">
        <v>206</v>
      </c>
      <c r="G208" s="178" t="s">
        <v>470</v>
      </c>
    </row>
    <row r="209" spans="1:7" x14ac:dyDescent="0.3">
      <c r="A209" s="177" t="s">
        <v>516</v>
      </c>
      <c r="B209" s="175">
        <v>207</v>
      </c>
      <c r="C209" s="178" t="s">
        <v>516</v>
      </c>
      <c r="D209" s="165"/>
      <c r="E209" s="179" t="s">
        <v>469</v>
      </c>
      <c r="F209" s="175">
        <v>207</v>
      </c>
      <c r="G209" s="178" t="s">
        <v>470</v>
      </c>
    </row>
    <row r="210" spans="1:7" x14ac:dyDescent="0.3">
      <c r="A210" s="177" t="s">
        <v>738</v>
      </c>
      <c r="B210" s="175">
        <v>208</v>
      </c>
      <c r="C210" s="178" t="s">
        <v>40</v>
      </c>
      <c r="D210" s="165"/>
      <c r="E210" s="178" t="s">
        <v>40</v>
      </c>
      <c r="F210" s="175">
        <v>208</v>
      </c>
      <c r="G210" s="178" t="s">
        <v>815</v>
      </c>
    </row>
    <row r="211" spans="1:7" x14ac:dyDescent="0.3">
      <c r="A211" s="177" t="s">
        <v>617</v>
      </c>
      <c r="B211" s="175">
        <v>209</v>
      </c>
      <c r="C211" s="178" t="s">
        <v>617</v>
      </c>
      <c r="D211" s="165"/>
    </row>
    <row r="212" spans="1:7" x14ac:dyDescent="0.3">
      <c r="A212" s="177" t="s">
        <v>512</v>
      </c>
      <c r="B212" s="175">
        <v>210</v>
      </c>
      <c r="C212" s="178" t="s">
        <v>512</v>
      </c>
      <c r="D212" s="165"/>
    </row>
    <row r="213" spans="1:7" x14ac:dyDescent="0.3">
      <c r="A213" s="177" t="s">
        <v>558</v>
      </c>
      <c r="B213" s="175">
        <v>211</v>
      </c>
      <c r="C213" s="178" t="s">
        <v>558</v>
      </c>
      <c r="D213" s="165"/>
    </row>
    <row r="214" spans="1:7" x14ac:dyDescent="0.3">
      <c r="A214" s="177" t="s">
        <v>513</v>
      </c>
      <c r="B214" s="175">
        <v>212</v>
      </c>
      <c r="C214" s="178" t="s">
        <v>513</v>
      </c>
      <c r="D214" s="165"/>
    </row>
    <row r="215" spans="1:7" x14ac:dyDescent="0.3">
      <c r="A215" s="177" t="s">
        <v>739</v>
      </c>
      <c r="B215" s="175">
        <v>213</v>
      </c>
      <c r="C215" s="178" t="s">
        <v>40</v>
      </c>
      <c r="D215" s="165"/>
    </row>
    <row r="216" spans="1:7" x14ac:dyDescent="0.3">
      <c r="A216" s="177" t="s">
        <v>740</v>
      </c>
      <c r="B216" s="175">
        <v>214</v>
      </c>
      <c r="C216" s="178" t="s">
        <v>40</v>
      </c>
      <c r="D216" s="165"/>
    </row>
    <row r="217" spans="1:7" x14ac:dyDescent="0.3">
      <c r="A217" s="177" t="s">
        <v>741</v>
      </c>
      <c r="B217" s="175">
        <v>215</v>
      </c>
      <c r="C217" s="178" t="s">
        <v>306</v>
      </c>
      <c r="D217" s="165"/>
    </row>
    <row r="218" spans="1:7" x14ac:dyDescent="0.3">
      <c r="A218" s="177" t="s">
        <v>742</v>
      </c>
      <c r="B218" s="175">
        <v>216</v>
      </c>
      <c r="C218" s="178" t="s">
        <v>497</v>
      </c>
      <c r="D218" s="165"/>
    </row>
    <row r="219" spans="1:7" x14ac:dyDescent="0.3">
      <c r="A219" s="177" t="s">
        <v>743</v>
      </c>
      <c r="B219" s="175">
        <v>217</v>
      </c>
      <c r="C219" s="178" t="s">
        <v>40</v>
      </c>
      <c r="D219" s="165"/>
    </row>
    <row r="220" spans="1:7" x14ac:dyDescent="0.3">
      <c r="A220" s="177" t="s">
        <v>606</v>
      </c>
      <c r="B220" s="175">
        <v>218</v>
      </c>
      <c r="C220" s="178" t="s">
        <v>606</v>
      </c>
      <c r="D220" s="165"/>
    </row>
    <row r="221" spans="1:7" x14ac:dyDescent="0.3">
      <c r="A221" s="177" t="s">
        <v>744</v>
      </c>
      <c r="B221" s="175">
        <v>219</v>
      </c>
      <c r="C221" s="178" t="s">
        <v>40</v>
      </c>
      <c r="D221" s="165"/>
    </row>
    <row r="222" spans="1:7" x14ac:dyDescent="0.3">
      <c r="A222" s="177" t="s">
        <v>588</v>
      </c>
      <c r="B222" s="175">
        <v>220</v>
      </c>
      <c r="C222" s="178" t="s">
        <v>588</v>
      </c>
      <c r="D222" s="165"/>
    </row>
    <row r="223" spans="1:7" x14ac:dyDescent="0.3">
      <c r="A223" s="177" t="s">
        <v>589</v>
      </c>
      <c r="B223" s="175">
        <v>221</v>
      </c>
      <c r="C223" s="178" t="s">
        <v>589</v>
      </c>
      <c r="D223" s="165"/>
    </row>
    <row r="224" spans="1:7" x14ac:dyDescent="0.3">
      <c r="A224" s="177" t="s">
        <v>745</v>
      </c>
      <c r="B224" s="175">
        <v>222</v>
      </c>
      <c r="C224" s="178" t="s">
        <v>40</v>
      </c>
      <c r="D224" s="165"/>
    </row>
    <row r="225" spans="1:4" x14ac:dyDescent="0.3">
      <c r="A225" s="177" t="s">
        <v>526</v>
      </c>
      <c r="B225" s="175">
        <v>223</v>
      </c>
      <c r="C225" s="178" t="s">
        <v>816</v>
      </c>
      <c r="D225" s="165"/>
    </row>
    <row r="226" spans="1:4" x14ac:dyDescent="0.3">
      <c r="A226" s="177" t="s">
        <v>746</v>
      </c>
      <c r="B226" s="175">
        <v>224</v>
      </c>
      <c r="C226" s="178" t="s">
        <v>40</v>
      </c>
      <c r="D226" s="165"/>
    </row>
    <row r="227" spans="1:4" x14ac:dyDescent="0.3">
      <c r="A227" s="177" t="s">
        <v>527</v>
      </c>
      <c r="B227" s="175">
        <v>225</v>
      </c>
      <c r="C227" s="178" t="s">
        <v>527</v>
      </c>
      <c r="D227" s="165"/>
    </row>
    <row r="228" spans="1:4" x14ac:dyDescent="0.3">
      <c r="A228" s="177" t="s">
        <v>507</v>
      </c>
      <c r="B228" s="175">
        <v>226</v>
      </c>
      <c r="C228" s="178" t="s">
        <v>507</v>
      </c>
      <c r="D228" s="165"/>
    </row>
    <row r="229" spans="1:4" x14ac:dyDescent="0.3">
      <c r="A229" s="177" t="s">
        <v>520</v>
      </c>
      <c r="B229" s="175">
        <v>227</v>
      </c>
      <c r="C229" s="178" t="s">
        <v>520</v>
      </c>
      <c r="D229" s="165"/>
    </row>
    <row r="230" spans="1:4" x14ac:dyDescent="0.3">
      <c r="A230" s="177" t="s">
        <v>747</v>
      </c>
      <c r="B230" s="175">
        <v>228</v>
      </c>
      <c r="C230" s="178" t="s">
        <v>40</v>
      </c>
      <c r="D230" s="165"/>
    </row>
    <row r="231" spans="1:4" x14ac:dyDescent="0.3">
      <c r="A231" s="177" t="s">
        <v>517</v>
      </c>
      <c r="B231" s="175">
        <v>229</v>
      </c>
      <c r="C231" s="178" t="s">
        <v>517</v>
      </c>
      <c r="D231" s="165"/>
    </row>
    <row r="232" spans="1:4" x14ac:dyDescent="0.3">
      <c r="A232" s="177" t="s">
        <v>618</v>
      </c>
      <c r="B232" s="175">
        <v>230</v>
      </c>
      <c r="C232" s="178" t="s">
        <v>618</v>
      </c>
      <c r="D232" s="165"/>
    </row>
    <row r="233" spans="1:4" x14ac:dyDescent="0.3">
      <c r="A233" s="177" t="s">
        <v>498</v>
      </c>
      <c r="B233" s="175">
        <v>231</v>
      </c>
      <c r="C233" s="178" t="s">
        <v>498</v>
      </c>
      <c r="D233" s="165"/>
    </row>
    <row r="234" spans="1:4" x14ac:dyDescent="0.3">
      <c r="A234" s="177" t="s">
        <v>590</v>
      </c>
      <c r="B234" s="175">
        <v>232</v>
      </c>
      <c r="C234" s="178" t="s">
        <v>590</v>
      </c>
      <c r="D234" s="165"/>
    </row>
    <row r="235" spans="1:4" x14ac:dyDescent="0.3">
      <c r="A235" s="188" t="s">
        <v>820</v>
      </c>
      <c r="B235" s="175">
        <v>233</v>
      </c>
      <c r="C235" s="187"/>
      <c r="D235" s="165"/>
    </row>
    <row r="236" spans="1:4" x14ac:dyDescent="0.3">
      <c r="A236" s="177" t="s">
        <v>748</v>
      </c>
      <c r="B236" s="175">
        <v>234</v>
      </c>
      <c r="C236" s="178" t="s">
        <v>803</v>
      </c>
      <c r="D236" s="165"/>
    </row>
    <row r="237" spans="1:4" x14ac:dyDescent="0.3">
      <c r="A237" s="177" t="s">
        <v>749</v>
      </c>
      <c r="B237" s="175">
        <v>235</v>
      </c>
      <c r="C237" s="178" t="s">
        <v>40</v>
      </c>
      <c r="D237" s="165"/>
    </row>
    <row r="238" spans="1:4" x14ac:dyDescent="0.3">
      <c r="A238" s="177" t="s">
        <v>492</v>
      </c>
      <c r="B238" s="175">
        <v>236</v>
      </c>
      <c r="C238" s="178" t="s">
        <v>492</v>
      </c>
      <c r="D238" s="165"/>
    </row>
    <row r="239" spans="1:4" x14ac:dyDescent="0.3">
      <c r="A239" s="177" t="s">
        <v>750</v>
      </c>
      <c r="B239" s="175">
        <v>237</v>
      </c>
      <c r="C239" s="178" t="s">
        <v>654</v>
      </c>
      <c r="D239" s="165"/>
    </row>
    <row r="240" spans="1:4" x14ac:dyDescent="0.3">
      <c r="A240" s="177" t="s">
        <v>560</v>
      </c>
      <c r="B240" s="175">
        <v>238</v>
      </c>
      <c r="C240" s="178" t="s">
        <v>560</v>
      </c>
      <c r="D240" s="165"/>
    </row>
    <row r="241" spans="1:5" x14ac:dyDescent="0.3">
      <c r="A241" s="177" t="s">
        <v>751</v>
      </c>
      <c r="B241" s="175">
        <v>239</v>
      </c>
      <c r="C241" s="178" t="s">
        <v>621</v>
      </c>
      <c r="D241" s="165"/>
    </row>
    <row r="242" spans="1:5" x14ac:dyDescent="0.3">
      <c r="A242" s="177" t="s">
        <v>752</v>
      </c>
      <c r="B242" s="175">
        <v>240</v>
      </c>
      <c r="C242" s="178" t="s">
        <v>40</v>
      </c>
      <c r="D242" s="165"/>
    </row>
    <row r="243" spans="1:5" x14ac:dyDescent="0.3">
      <c r="A243" s="177" t="s">
        <v>753</v>
      </c>
      <c r="B243" s="175">
        <v>241</v>
      </c>
      <c r="C243" s="178" t="s">
        <v>40</v>
      </c>
      <c r="D243" s="165"/>
    </row>
    <row r="244" spans="1:5" x14ac:dyDescent="0.3">
      <c r="A244" s="177" t="s">
        <v>508</v>
      </c>
      <c r="B244" s="175">
        <v>242</v>
      </c>
      <c r="C244" s="178" t="s">
        <v>508</v>
      </c>
      <c r="D244" s="165"/>
    </row>
    <row r="245" spans="1:5" x14ac:dyDescent="0.3">
      <c r="A245" s="177" t="s">
        <v>754</v>
      </c>
      <c r="B245" s="175">
        <v>243</v>
      </c>
      <c r="C245" s="179" t="s">
        <v>321</v>
      </c>
      <c r="D245" s="166"/>
    </row>
    <row r="246" spans="1:5" x14ac:dyDescent="0.3">
      <c r="A246" s="177" t="s">
        <v>565</v>
      </c>
      <c r="B246" s="175">
        <v>244</v>
      </c>
      <c r="C246" s="178" t="s">
        <v>565</v>
      </c>
      <c r="D246" s="165"/>
    </row>
    <row r="247" spans="1:5" x14ac:dyDescent="0.3">
      <c r="A247" s="177" t="s">
        <v>755</v>
      </c>
      <c r="B247" s="175">
        <v>245</v>
      </c>
      <c r="C247" s="178" t="s">
        <v>607</v>
      </c>
      <c r="D247" s="165"/>
    </row>
    <row r="248" spans="1:5" x14ac:dyDescent="0.3">
      <c r="A248" s="177" t="s">
        <v>756</v>
      </c>
      <c r="B248" s="175">
        <v>246</v>
      </c>
      <c r="C248" s="178" t="s">
        <v>40</v>
      </c>
      <c r="D248" s="165"/>
    </row>
    <row r="249" spans="1:5" x14ac:dyDescent="0.3">
      <c r="A249" s="177" t="s">
        <v>563</v>
      </c>
      <c r="B249" s="175">
        <v>247</v>
      </c>
      <c r="C249" s="178" t="s">
        <v>563</v>
      </c>
      <c r="D249" s="165"/>
    </row>
    <row r="250" spans="1:5" x14ac:dyDescent="0.3">
      <c r="A250" s="177" t="s">
        <v>593</v>
      </c>
      <c r="B250" s="175">
        <v>248</v>
      </c>
      <c r="C250" s="178" t="s">
        <v>593</v>
      </c>
      <c r="D250" s="165"/>
    </row>
    <row r="251" spans="1:5" x14ac:dyDescent="0.3">
      <c r="A251" s="177" t="s">
        <v>757</v>
      </c>
      <c r="B251" s="175">
        <v>249</v>
      </c>
      <c r="C251" s="178" t="s">
        <v>40</v>
      </c>
      <c r="D251" s="165"/>
    </row>
    <row r="252" spans="1:5" x14ac:dyDescent="0.3">
      <c r="A252" s="177" t="s">
        <v>758</v>
      </c>
      <c r="B252" s="175">
        <v>250</v>
      </c>
      <c r="C252" s="178" t="s">
        <v>496</v>
      </c>
      <c r="D252" s="164"/>
    </row>
    <row r="253" spans="1:5" x14ac:dyDescent="0.3">
      <c r="A253" s="177" t="s">
        <v>759</v>
      </c>
      <c r="B253" s="175">
        <v>251</v>
      </c>
      <c r="C253" s="178" t="s">
        <v>607</v>
      </c>
      <c r="D253" s="165"/>
    </row>
    <row r="254" spans="1:5" x14ac:dyDescent="0.3">
      <c r="A254" s="177" t="s">
        <v>760</v>
      </c>
      <c r="B254" s="175">
        <v>252</v>
      </c>
      <c r="C254" s="178" t="s">
        <v>40</v>
      </c>
      <c r="D254" s="165"/>
      <c r="E254" s="164"/>
    </row>
    <row r="255" spans="1:5" x14ac:dyDescent="0.3">
      <c r="A255" s="177" t="s">
        <v>761</v>
      </c>
      <c r="B255" s="175">
        <v>253</v>
      </c>
      <c r="C255" s="178" t="s">
        <v>566</v>
      </c>
      <c r="D255" s="165"/>
    </row>
    <row r="256" spans="1:5" x14ac:dyDescent="0.3">
      <c r="A256" s="177" t="s">
        <v>561</v>
      </c>
      <c r="B256" s="175">
        <v>254</v>
      </c>
      <c r="C256" s="178" t="s">
        <v>561</v>
      </c>
      <c r="D256" s="165"/>
    </row>
    <row r="257" spans="1:5" x14ac:dyDescent="0.3">
      <c r="A257" s="177" t="s">
        <v>762</v>
      </c>
      <c r="B257" s="175">
        <v>255</v>
      </c>
      <c r="C257" s="178" t="s">
        <v>40</v>
      </c>
      <c r="D257" s="165"/>
    </row>
    <row r="258" spans="1:5" x14ac:dyDescent="0.3">
      <c r="A258" s="177" t="s">
        <v>763</v>
      </c>
      <c r="B258" s="175">
        <v>256</v>
      </c>
      <c r="C258" s="178" t="s">
        <v>306</v>
      </c>
      <c r="D258" s="165"/>
      <c r="E258" s="164"/>
    </row>
    <row r="259" spans="1:5" x14ac:dyDescent="0.3">
      <c r="A259" s="177" t="s">
        <v>764</v>
      </c>
      <c r="B259" s="175">
        <v>257</v>
      </c>
      <c r="C259" s="178" t="s">
        <v>567</v>
      </c>
      <c r="D259" s="165"/>
      <c r="E259" s="164"/>
    </row>
    <row r="260" spans="1:5" x14ac:dyDescent="0.3">
      <c r="A260" s="177" t="s">
        <v>518</v>
      </c>
      <c r="B260" s="175">
        <v>258</v>
      </c>
      <c r="C260" s="178" t="s">
        <v>518</v>
      </c>
      <c r="D260" s="165"/>
    </row>
    <row r="261" spans="1:5" x14ac:dyDescent="0.3">
      <c r="A261" s="177" t="s">
        <v>765</v>
      </c>
      <c r="B261" s="175">
        <v>259</v>
      </c>
      <c r="C261" s="178" t="s">
        <v>577</v>
      </c>
      <c r="D261" s="165"/>
    </row>
    <row r="262" spans="1:5" x14ac:dyDescent="0.3">
      <c r="A262" s="177" t="s">
        <v>766</v>
      </c>
      <c r="B262" s="175">
        <v>260</v>
      </c>
      <c r="C262" s="178" t="s">
        <v>40</v>
      </c>
      <c r="D262" s="165"/>
    </row>
    <row r="263" spans="1:5" x14ac:dyDescent="0.3">
      <c r="A263" s="177" t="s">
        <v>767</v>
      </c>
      <c r="B263" s="175">
        <v>261</v>
      </c>
      <c r="C263" s="178" t="s">
        <v>40</v>
      </c>
      <c r="D263" s="165"/>
    </row>
    <row r="264" spans="1:5" x14ac:dyDescent="0.3">
      <c r="A264" s="177" t="s">
        <v>768</v>
      </c>
      <c r="B264" s="175">
        <v>262</v>
      </c>
      <c r="C264" s="178" t="s">
        <v>40</v>
      </c>
      <c r="D264" s="165"/>
    </row>
    <row r="265" spans="1:5" x14ac:dyDescent="0.3">
      <c r="A265" s="177" t="s">
        <v>769</v>
      </c>
      <c r="B265" s="175">
        <v>263</v>
      </c>
      <c r="C265" s="178" t="s">
        <v>40</v>
      </c>
      <c r="D265" s="165"/>
    </row>
    <row r="266" spans="1:5" x14ac:dyDescent="0.3">
      <c r="A266" s="177" t="s">
        <v>770</v>
      </c>
      <c r="B266" s="175">
        <v>264</v>
      </c>
      <c r="C266" s="178" t="s">
        <v>40</v>
      </c>
      <c r="D266" s="165"/>
    </row>
    <row r="267" spans="1:5" x14ac:dyDescent="0.3">
      <c r="A267" s="177" t="s">
        <v>771</v>
      </c>
      <c r="B267" s="175">
        <v>265</v>
      </c>
      <c r="C267" s="178" t="s">
        <v>40</v>
      </c>
      <c r="D267" s="165"/>
    </row>
    <row r="268" spans="1:5" x14ac:dyDescent="0.3">
      <c r="A268" s="177" t="s">
        <v>567</v>
      </c>
      <c r="B268" s="175">
        <v>266</v>
      </c>
      <c r="C268" s="178" t="s">
        <v>567</v>
      </c>
      <c r="D268" s="165"/>
    </row>
    <row r="269" spans="1:5" x14ac:dyDescent="0.3">
      <c r="A269" s="177" t="s">
        <v>772</v>
      </c>
      <c r="B269" s="175">
        <v>267</v>
      </c>
      <c r="C269" s="179" t="s">
        <v>817</v>
      </c>
      <c r="D269" s="166"/>
    </row>
    <row r="270" spans="1:5" x14ac:dyDescent="0.3">
      <c r="A270" s="177" t="s">
        <v>773</v>
      </c>
      <c r="B270" s="175">
        <v>268</v>
      </c>
      <c r="C270" s="178" t="s">
        <v>40</v>
      </c>
      <c r="D270" s="165"/>
    </row>
    <row r="271" spans="1:5" x14ac:dyDescent="0.3">
      <c r="A271" s="177" t="s">
        <v>564</v>
      </c>
      <c r="B271" s="175">
        <v>269</v>
      </c>
      <c r="C271" s="178" t="s">
        <v>564</v>
      </c>
      <c r="D271" s="165"/>
    </row>
    <row r="272" spans="1:5" x14ac:dyDescent="0.3">
      <c r="A272" s="177" t="s">
        <v>504</v>
      </c>
      <c r="B272" s="175">
        <v>270</v>
      </c>
      <c r="C272" s="178" t="s">
        <v>504</v>
      </c>
      <c r="D272" s="165"/>
    </row>
    <row r="273" spans="1:4" x14ac:dyDescent="0.3">
      <c r="A273" s="177" t="s">
        <v>519</v>
      </c>
      <c r="B273" s="175">
        <v>271</v>
      </c>
      <c r="C273" s="178" t="s">
        <v>519</v>
      </c>
      <c r="D273" s="165"/>
    </row>
    <row r="274" spans="1:4" x14ac:dyDescent="0.3">
      <c r="A274" s="177" t="s">
        <v>774</v>
      </c>
      <c r="B274" s="175">
        <v>272</v>
      </c>
      <c r="C274" s="178" t="s">
        <v>592</v>
      </c>
      <c r="D274" s="165"/>
    </row>
    <row r="275" spans="1:4" x14ac:dyDescent="0.3">
      <c r="A275" s="177" t="s">
        <v>502</v>
      </c>
      <c r="B275" s="175">
        <v>273</v>
      </c>
      <c r="C275" s="178" t="s">
        <v>502</v>
      </c>
      <c r="D275" s="165"/>
    </row>
    <row r="276" spans="1:4" x14ac:dyDescent="0.3">
      <c r="A276" s="177" t="s">
        <v>775</v>
      </c>
      <c r="B276" s="175">
        <v>274</v>
      </c>
      <c r="C276" s="178" t="s">
        <v>803</v>
      </c>
      <c r="D276" s="164"/>
    </row>
    <row r="277" spans="1:4" x14ac:dyDescent="0.3">
      <c r="A277" s="177" t="s">
        <v>570</v>
      </c>
      <c r="B277" s="175">
        <v>275</v>
      </c>
      <c r="C277" s="178" t="s">
        <v>570</v>
      </c>
      <c r="D277" s="165"/>
    </row>
    <row r="278" spans="1:4" x14ac:dyDescent="0.3">
      <c r="A278" s="177" t="s">
        <v>594</v>
      </c>
      <c r="B278" s="175">
        <v>276</v>
      </c>
      <c r="C278" s="178" t="s">
        <v>594</v>
      </c>
      <c r="D278" s="165"/>
    </row>
    <row r="279" spans="1:4" x14ac:dyDescent="0.3">
      <c r="A279" s="177" t="s">
        <v>776</v>
      </c>
      <c r="B279" s="175">
        <v>277</v>
      </c>
      <c r="C279" s="178" t="s">
        <v>40</v>
      </c>
      <c r="D279" s="165"/>
    </row>
    <row r="280" spans="1:4" x14ac:dyDescent="0.3">
      <c r="A280" s="177" t="s">
        <v>568</v>
      </c>
      <c r="B280" s="175">
        <v>278</v>
      </c>
      <c r="C280" s="178" t="s">
        <v>568</v>
      </c>
      <c r="D280" s="165"/>
    </row>
    <row r="281" spans="1:4" x14ac:dyDescent="0.3">
      <c r="A281" s="177" t="s">
        <v>777</v>
      </c>
      <c r="B281" s="175">
        <v>279</v>
      </c>
      <c r="C281" s="178" t="s">
        <v>40</v>
      </c>
      <c r="D281" s="165"/>
    </row>
    <row r="282" spans="1:4" x14ac:dyDescent="0.3">
      <c r="A282" s="177" t="s">
        <v>620</v>
      </c>
      <c r="B282" s="175">
        <v>280</v>
      </c>
      <c r="C282" s="178" t="s">
        <v>620</v>
      </c>
      <c r="D282" s="165"/>
    </row>
    <row r="283" spans="1:4" x14ac:dyDescent="0.3">
      <c r="A283" s="177" t="s">
        <v>778</v>
      </c>
      <c r="B283" s="175">
        <v>281</v>
      </c>
      <c r="C283" s="178" t="s">
        <v>529</v>
      </c>
      <c r="D283" s="165"/>
    </row>
    <row r="284" spans="1:4" x14ac:dyDescent="0.3">
      <c r="A284" s="177" t="s">
        <v>569</v>
      </c>
      <c r="B284" s="175">
        <v>282</v>
      </c>
      <c r="C284" s="178" t="s">
        <v>569</v>
      </c>
      <c r="D284" s="165"/>
    </row>
    <row r="285" spans="1:4" x14ac:dyDescent="0.3">
      <c r="A285" s="177" t="s">
        <v>491</v>
      </c>
      <c r="B285" s="175">
        <v>283</v>
      </c>
      <c r="C285" s="178" t="s">
        <v>491</v>
      </c>
      <c r="D285" s="165"/>
    </row>
    <row r="286" spans="1:4" x14ac:dyDescent="0.3">
      <c r="A286" s="177" t="s">
        <v>779</v>
      </c>
      <c r="B286" s="175">
        <v>284</v>
      </c>
      <c r="C286" s="178" t="s">
        <v>803</v>
      </c>
      <c r="D286" s="165"/>
    </row>
    <row r="287" spans="1:4" x14ac:dyDescent="0.3">
      <c r="A287" s="177" t="s">
        <v>780</v>
      </c>
      <c r="B287" s="175">
        <v>285</v>
      </c>
      <c r="C287" s="178" t="s">
        <v>40</v>
      </c>
      <c r="D287" s="165"/>
    </row>
    <row r="288" spans="1:4" x14ac:dyDescent="0.3">
      <c r="A288" s="177" t="s">
        <v>781</v>
      </c>
      <c r="B288" s="175">
        <v>286</v>
      </c>
      <c r="C288" s="178" t="s">
        <v>40</v>
      </c>
      <c r="D288" s="165"/>
    </row>
    <row r="289" spans="1:6" x14ac:dyDescent="0.3">
      <c r="A289" s="177" t="s">
        <v>571</v>
      </c>
      <c r="B289" s="175">
        <v>287</v>
      </c>
      <c r="C289" s="178" t="s">
        <v>571</v>
      </c>
      <c r="D289" s="165"/>
    </row>
    <row r="290" spans="1:6" x14ac:dyDescent="0.3">
      <c r="A290" s="177" t="s">
        <v>782</v>
      </c>
      <c r="B290" s="175">
        <v>288</v>
      </c>
      <c r="C290" s="178" t="s">
        <v>803</v>
      </c>
      <c r="D290" s="165"/>
    </row>
    <row r="291" spans="1:6" x14ac:dyDescent="0.3">
      <c r="A291" s="177" t="s">
        <v>783</v>
      </c>
      <c r="B291" s="175">
        <v>289</v>
      </c>
      <c r="C291" s="178" t="s">
        <v>595</v>
      </c>
      <c r="D291" s="165"/>
    </row>
    <row r="292" spans="1:6" x14ac:dyDescent="0.3">
      <c r="A292" s="177" t="s">
        <v>784</v>
      </c>
      <c r="B292" s="175">
        <v>290</v>
      </c>
      <c r="C292" s="179" t="s">
        <v>321</v>
      </c>
      <c r="D292" s="166"/>
    </row>
    <row r="293" spans="1:6" x14ac:dyDescent="0.3">
      <c r="A293" s="177" t="s">
        <v>531</v>
      </c>
      <c r="B293" s="175">
        <v>291</v>
      </c>
      <c r="C293" s="178" t="s">
        <v>531</v>
      </c>
      <c r="D293" s="165"/>
    </row>
    <row r="294" spans="1:6" x14ac:dyDescent="0.3">
      <c r="A294" s="177" t="s">
        <v>785</v>
      </c>
      <c r="B294" s="175">
        <v>292</v>
      </c>
      <c r="C294" s="178" t="s">
        <v>40</v>
      </c>
      <c r="D294" s="164"/>
    </row>
    <row r="295" spans="1:6" x14ac:dyDescent="0.3">
      <c r="A295" s="177" t="s">
        <v>786</v>
      </c>
      <c r="B295" s="175">
        <v>293</v>
      </c>
      <c r="C295" s="178" t="s">
        <v>803</v>
      </c>
      <c r="D295" s="164"/>
      <c r="F295" s="165"/>
    </row>
    <row r="296" spans="1:6" x14ac:dyDescent="0.3">
      <c r="A296" s="177" t="s">
        <v>787</v>
      </c>
      <c r="B296" s="175">
        <v>294</v>
      </c>
      <c r="C296" s="178" t="s">
        <v>40</v>
      </c>
      <c r="D296" s="165"/>
    </row>
    <row r="297" spans="1:6" x14ac:dyDescent="0.3">
      <c r="A297" s="177" t="s">
        <v>532</v>
      </c>
      <c r="B297" s="175">
        <v>295</v>
      </c>
      <c r="C297" s="178" t="s">
        <v>532</v>
      </c>
      <c r="D297" s="165"/>
    </row>
    <row r="298" spans="1:6" x14ac:dyDescent="0.3">
      <c r="A298" s="177" t="s">
        <v>788</v>
      </c>
      <c r="B298" s="175">
        <v>296</v>
      </c>
      <c r="C298" s="178" t="s">
        <v>596</v>
      </c>
      <c r="D298" s="165"/>
    </row>
    <row r="299" spans="1:6" x14ac:dyDescent="0.3">
      <c r="A299" s="184" t="s">
        <v>499</v>
      </c>
      <c r="B299" s="175">
        <v>297</v>
      </c>
      <c r="C299" s="179" t="s">
        <v>499</v>
      </c>
      <c r="D299" s="166"/>
      <c r="F299" s="165"/>
    </row>
    <row r="300" spans="1:6" x14ac:dyDescent="0.3">
      <c r="A300" s="184" t="s">
        <v>789</v>
      </c>
      <c r="B300" s="175">
        <v>298</v>
      </c>
      <c r="C300" s="179" t="s">
        <v>499</v>
      </c>
      <c r="D300" s="166"/>
    </row>
    <row r="301" spans="1:6" x14ac:dyDescent="0.3">
      <c r="A301" s="184" t="s">
        <v>790</v>
      </c>
      <c r="B301" s="175">
        <v>299</v>
      </c>
      <c r="C301" s="179" t="s">
        <v>499</v>
      </c>
      <c r="D301" s="166"/>
    </row>
    <row r="302" spans="1:6" x14ac:dyDescent="0.3">
      <c r="A302" s="184" t="s">
        <v>791</v>
      </c>
      <c r="B302" s="175">
        <v>300</v>
      </c>
      <c r="C302" s="179" t="s">
        <v>321</v>
      </c>
      <c r="D302" s="166"/>
    </row>
    <row r="303" spans="1:6" x14ac:dyDescent="0.3">
      <c r="A303" s="177" t="s">
        <v>792</v>
      </c>
      <c r="B303" s="175">
        <v>301</v>
      </c>
      <c r="C303" s="178" t="s">
        <v>40</v>
      </c>
      <c r="D303" s="165"/>
    </row>
    <row r="304" spans="1:6" x14ac:dyDescent="0.3">
      <c r="A304" s="177" t="s">
        <v>793</v>
      </c>
      <c r="B304" s="175">
        <v>302</v>
      </c>
      <c r="C304" s="178" t="s">
        <v>40</v>
      </c>
      <c r="D304" s="165"/>
      <c r="F304" s="165"/>
    </row>
    <row r="305" spans="1:4" x14ac:dyDescent="0.3">
      <c r="A305" s="177" t="s">
        <v>597</v>
      </c>
      <c r="B305" s="175">
        <v>303</v>
      </c>
      <c r="C305" s="178" t="s">
        <v>597</v>
      </c>
      <c r="D305" s="165"/>
    </row>
    <row r="306" spans="1:4" x14ac:dyDescent="0.3">
      <c r="A306" s="177" t="s">
        <v>794</v>
      </c>
      <c r="B306" s="175">
        <v>304</v>
      </c>
      <c r="C306" s="178" t="s">
        <v>40</v>
      </c>
    </row>
    <row r="307" spans="1:4" x14ac:dyDescent="0.3">
      <c r="A307" s="177" t="s">
        <v>795</v>
      </c>
      <c r="B307" s="175">
        <v>305</v>
      </c>
      <c r="C307" s="178" t="s">
        <v>559</v>
      </c>
      <c r="D307" s="165"/>
    </row>
    <row r="308" spans="1:4" x14ac:dyDescent="0.3">
      <c r="A308" s="168"/>
      <c r="B308" s="168"/>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A503" sqref="A503:XFD503"/>
      <selection pane="topRight" activeCell="A503" sqref="A503:XFD503"/>
      <selection pane="bottomLeft" activeCell="A503" sqref="A503:XFD503"/>
      <selection pane="bottomRight" activeCell="A4" sqref="A4"/>
    </sheetView>
  </sheetViews>
  <sheetFormatPr defaultColWidth="6.1796875" defaultRowHeight="13.2" x14ac:dyDescent="0.25"/>
  <cols>
    <col min="1" max="1" width="36.54296875" style="9" bestFit="1" customWidth="1"/>
    <col min="2" max="2" width="8.5429687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2" t="s">
        <v>840</v>
      </c>
      <c r="AB3" s="132" t="str">
        <f>G3</f>
        <v>February 2024 Totals by Location Moved From, and By County Moved To</v>
      </c>
    </row>
    <row r="4" spans="1:42" ht="19.2" customHeight="1" x14ac:dyDescent="0.35">
      <c r="B4" s="13"/>
    </row>
    <row r="5" spans="1:42" s="12" customFormat="1" ht="27.6" x14ac:dyDescent="0.25">
      <c r="A5" s="153" t="s">
        <v>627</v>
      </c>
      <c r="B5" s="154" t="s">
        <v>0</v>
      </c>
      <c r="C5" s="155" t="s">
        <v>1</v>
      </c>
      <c r="D5" s="155" t="s">
        <v>2</v>
      </c>
      <c r="E5" s="155" t="s">
        <v>3</v>
      </c>
      <c r="F5" s="155" t="s">
        <v>4</v>
      </c>
      <c r="G5" s="155" t="s">
        <v>5</v>
      </c>
      <c r="H5" s="155" t="s">
        <v>6</v>
      </c>
      <c r="I5" s="155" t="s">
        <v>7</v>
      </c>
      <c r="J5" s="155" t="s">
        <v>8</v>
      </c>
      <c r="K5" s="155" t="s">
        <v>9</v>
      </c>
      <c r="L5" s="155" t="s">
        <v>10</v>
      </c>
      <c r="M5" s="155" t="s">
        <v>11</v>
      </c>
      <c r="N5" s="155" t="s">
        <v>12</v>
      </c>
      <c r="O5" s="155" t="s">
        <v>13</v>
      </c>
      <c r="P5" s="156" t="s">
        <v>14</v>
      </c>
      <c r="Q5" s="157" t="s">
        <v>15</v>
      </c>
      <c r="R5" s="155" t="s">
        <v>16</v>
      </c>
      <c r="S5" s="157" t="s">
        <v>17</v>
      </c>
      <c r="T5" s="155" t="s">
        <v>18</v>
      </c>
      <c r="U5" s="155" t="s">
        <v>19</v>
      </c>
      <c r="V5" s="155" t="s">
        <v>20</v>
      </c>
      <c r="W5" s="155" t="s">
        <v>21</v>
      </c>
      <c r="X5" s="155" t="s">
        <v>22</v>
      </c>
      <c r="Y5" s="155" t="s">
        <v>23</v>
      </c>
      <c r="Z5" s="155" t="s">
        <v>24</v>
      </c>
      <c r="AA5" s="155" t="s">
        <v>25</v>
      </c>
      <c r="AB5" s="157" t="s">
        <v>26</v>
      </c>
      <c r="AC5" s="157" t="s">
        <v>27</v>
      </c>
      <c r="AD5" s="157" t="s">
        <v>28</v>
      </c>
      <c r="AE5" s="157" t="s">
        <v>29</v>
      </c>
      <c r="AF5" s="157" t="s">
        <v>30</v>
      </c>
      <c r="AG5" s="155" t="s">
        <v>31</v>
      </c>
      <c r="AH5" s="157" t="s">
        <v>32</v>
      </c>
      <c r="AI5" s="157" t="s">
        <v>33</v>
      </c>
      <c r="AJ5" s="157" t="s">
        <v>34</v>
      </c>
      <c r="AK5" s="157" t="s">
        <v>35</v>
      </c>
      <c r="AL5" s="157" t="s">
        <v>36</v>
      </c>
      <c r="AM5" s="157" t="s">
        <v>37</v>
      </c>
      <c r="AN5" s="157" t="s">
        <v>38</v>
      </c>
      <c r="AO5" s="157" t="s">
        <v>39</v>
      </c>
      <c r="AP5" s="155" t="s">
        <v>40</v>
      </c>
    </row>
    <row r="6" spans="1:42" customFormat="1" ht="15.6" x14ac:dyDescent="0.3">
      <c r="A6" s="158" t="s">
        <v>41</v>
      </c>
      <c r="B6" s="190">
        <v>76</v>
      </c>
      <c r="C6" s="135">
        <v>0</v>
      </c>
      <c r="D6" s="135">
        <v>0</v>
      </c>
      <c r="E6" s="135">
        <v>0</v>
      </c>
      <c r="F6" s="135">
        <v>2</v>
      </c>
      <c r="G6" s="135">
        <v>0</v>
      </c>
      <c r="H6" s="135">
        <v>2</v>
      </c>
      <c r="I6" s="135">
        <v>0</v>
      </c>
      <c r="J6" s="135">
        <v>0</v>
      </c>
      <c r="K6" s="135">
        <v>0</v>
      </c>
      <c r="L6" s="135">
        <v>0</v>
      </c>
      <c r="M6" s="135">
        <v>1</v>
      </c>
      <c r="N6" s="135">
        <v>0</v>
      </c>
      <c r="O6" s="135">
        <v>0</v>
      </c>
      <c r="P6" s="135">
        <v>1</v>
      </c>
      <c r="Q6" s="135">
        <v>6</v>
      </c>
      <c r="R6" s="135">
        <v>0</v>
      </c>
      <c r="S6" s="135">
        <v>17</v>
      </c>
      <c r="T6" s="135">
        <v>5</v>
      </c>
      <c r="U6" s="135">
        <v>3</v>
      </c>
      <c r="V6" s="135">
        <v>0</v>
      </c>
      <c r="W6" s="135">
        <v>1</v>
      </c>
      <c r="X6" s="135">
        <v>0</v>
      </c>
      <c r="Y6" s="135">
        <v>3</v>
      </c>
      <c r="Z6" s="135">
        <v>0</v>
      </c>
      <c r="AA6" s="135">
        <v>0</v>
      </c>
      <c r="AB6" s="135">
        <v>0</v>
      </c>
      <c r="AC6" s="135">
        <v>12</v>
      </c>
      <c r="AD6" s="135">
        <v>0</v>
      </c>
      <c r="AE6" s="135">
        <v>2</v>
      </c>
      <c r="AF6" s="135">
        <v>0</v>
      </c>
      <c r="AG6" s="135">
        <v>4</v>
      </c>
      <c r="AH6" s="135">
        <v>2</v>
      </c>
      <c r="AI6" s="135">
        <v>0</v>
      </c>
      <c r="AJ6" s="135">
        <v>7</v>
      </c>
      <c r="AK6" s="135">
        <v>0</v>
      </c>
      <c r="AL6" s="135">
        <v>1</v>
      </c>
      <c r="AM6" s="135">
        <v>3</v>
      </c>
      <c r="AN6" s="135">
        <v>0</v>
      </c>
      <c r="AO6" s="135">
        <v>3</v>
      </c>
      <c r="AP6" s="135">
        <v>1</v>
      </c>
    </row>
    <row r="7" spans="1:42" customFormat="1" ht="15.6" x14ac:dyDescent="0.3">
      <c r="A7" s="158" t="s">
        <v>42</v>
      </c>
      <c r="B7" s="190">
        <v>136</v>
      </c>
      <c r="C7" s="135">
        <v>0</v>
      </c>
      <c r="D7" s="135">
        <v>0</v>
      </c>
      <c r="E7" s="135">
        <v>4</v>
      </c>
      <c r="F7" s="135">
        <v>1</v>
      </c>
      <c r="G7" s="135">
        <v>2</v>
      </c>
      <c r="H7" s="135">
        <v>13</v>
      </c>
      <c r="I7" s="135">
        <v>0</v>
      </c>
      <c r="J7" s="135">
        <v>2</v>
      </c>
      <c r="K7" s="135">
        <v>0</v>
      </c>
      <c r="L7" s="135">
        <v>1</v>
      </c>
      <c r="M7" s="135">
        <v>0</v>
      </c>
      <c r="N7" s="135">
        <v>0</v>
      </c>
      <c r="O7" s="135">
        <v>1</v>
      </c>
      <c r="P7" s="135">
        <v>1</v>
      </c>
      <c r="Q7" s="135">
        <v>2</v>
      </c>
      <c r="R7" s="135">
        <v>1</v>
      </c>
      <c r="S7" s="135">
        <v>29</v>
      </c>
      <c r="T7" s="135">
        <v>9</v>
      </c>
      <c r="U7" s="135">
        <v>0</v>
      </c>
      <c r="V7" s="135">
        <v>0</v>
      </c>
      <c r="W7" s="135">
        <v>0</v>
      </c>
      <c r="X7" s="135">
        <v>0</v>
      </c>
      <c r="Y7" s="135">
        <v>2</v>
      </c>
      <c r="Z7" s="135">
        <v>1</v>
      </c>
      <c r="AA7" s="135">
        <v>1</v>
      </c>
      <c r="AB7" s="135">
        <v>0</v>
      </c>
      <c r="AC7" s="135">
        <v>20</v>
      </c>
      <c r="AD7" s="135">
        <v>0</v>
      </c>
      <c r="AE7" s="135">
        <v>0</v>
      </c>
      <c r="AF7" s="135">
        <v>0</v>
      </c>
      <c r="AG7" s="135">
        <v>16</v>
      </c>
      <c r="AH7" s="135">
        <v>7</v>
      </c>
      <c r="AI7" s="135">
        <v>2</v>
      </c>
      <c r="AJ7" s="135">
        <v>10</v>
      </c>
      <c r="AK7" s="135">
        <v>0</v>
      </c>
      <c r="AL7" s="135">
        <v>0</v>
      </c>
      <c r="AM7" s="135">
        <v>7</v>
      </c>
      <c r="AN7" s="135">
        <v>2</v>
      </c>
      <c r="AO7" s="135">
        <v>2</v>
      </c>
      <c r="AP7" s="135">
        <v>0</v>
      </c>
    </row>
    <row r="8" spans="1:42" customFormat="1" ht="15.6" x14ac:dyDescent="0.3">
      <c r="A8" s="158" t="s">
        <v>43</v>
      </c>
      <c r="B8" s="190">
        <v>508</v>
      </c>
      <c r="C8" s="135">
        <v>0</v>
      </c>
      <c r="D8" s="135">
        <v>1</v>
      </c>
      <c r="E8" s="135">
        <v>26</v>
      </c>
      <c r="F8" s="135">
        <v>5</v>
      </c>
      <c r="G8" s="135">
        <v>7</v>
      </c>
      <c r="H8" s="135">
        <v>40</v>
      </c>
      <c r="I8" s="135">
        <v>1</v>
      </c>
      <c r="J8" s="135">
        <v>5</v>
      </c>
      <c r="K8" s="135">
        <v>1</v>
      </c>
      <c r="L8" s="135">
        <v>0</v>
      </c>
      <c r="M8" s="135">
        <v>2</v>
      </c>
      <c r="N8" s="135">
        <v>0</v>
      </c>
      <c r="O8" s="135">
        <v>1</v>
      </c>
      <c r="P8" s="135">
        <v>7</v>
      </c>
      <c r="Q8" s="135">
        <v>8</v>
      </c>
      <c r="R8" s="135">
        <v>2</v>
      </c>
      <c r="S8" s="135">
        <v>142</v>
      </c>
      <c r="T8" s="135">
        <v>27</v>
      </c>
      <c r="U8" s="135">
        <v>4</v>
      </c>
      <c r="V8" s="135">
        <v>0</v>
      </c>
      <c r="W8" s="135">
        <v>6</v>
      </c>
      <c r="X8" s="135">
        <v>2</v>
      </c>
      <c r="Y8" s="135">
        <v>1</v>
      </c>
      <c r="Z8" s="135">
        <v>1</v>
      </c>
      <c r="AA8" s="135">
        <v>0</v>
      </c>
      <c r="AB8" s="135">
        <v>1</v>
      </c>
      <c r="AC8" s="135">
        <v>55</v>
      </c>
      <c r="AD8" s="135">
        <v>1</v>
      </c>
      <c r="AE8" s="135">
        <v>8</v>
      </c>
      <c r="AF8" s="135">
        <v>0</v>
      </c>
      <c r="AG8" s="135">
        <v>44</v>
      </c>
      <c r="AH8" s="135">
        <v>27</v>
      </c>
      <c r="AI8" s="135">
        <v>6</v>
      </c>
      <c r="AJ8" s="135">
        <v>43</v>
      </c>
      <c r="AK8" s="135">
        <v>0</v>
      </c>
      <c r="AL8" s="135">
        <v>3</v>
      </c>
      <c r="AM8" s="135">
        <v>13</v>
      </c>
      <c r="AN8" s="135">
        <v>5</v>
      </c>
      <c r="AO8" s="135">
        <v>7</v>
      </c>
      <c r="AP8" s="135">
        <v>6</v>
      </c>
    </row>
    <row r="9" spans="1:42" customFormat="1" ht="15.6" x14ac:dyDescent="0.3">
      <c r="A9" s="158" t="s">
        <v>44</v>
      </c>
      <c r="B9" s="190">
        <v>55</v>
      </c>
      <c r="C9" s="135">
        <v>0</v>
      </c>
      <c r="D9" s="135">
        <v>0</v>
      </c>
      <c r="E9" s="135">
        <v>2</v>
      </c>
      <c r="F9" s="135">
        <v>0</v>
      </c>
      <c r="G9" s="135">
        <v>2</v>
      </c>
      <c r="H9" s="135">
        <v>6</v>
      </c>
      <c r="I9" s="135">
        <v>0</v>
      </c>
      <c r="J9" s="135">
        <v>0</v>
      </c>
      <c r="K9" s="135">
        <v>0</v>
      </c>
      <c r="L9" s="135">
        <v>0</v>
      </c>
      <c r="M9" s="135">
        <v>2</v>
      </c>
      <c r="N9" s="135">
        <v>0</v>
      </c>
      <c r="O9" s="135">
        <v>1</v>
      </c>
      <c r="P9" s="135">
        <v>1</v>
      </c>
      <c r="Q9" s="135">
        <v>2</v>
      </c>
      <c r="R9" s="135">
        <v>0</v>
      </c>
      <c r="S9" s="135">
        <v>10</v>
      </c>
      <c r="T9" s="135">
        <v>3</v>
      </c>
      <c r="U9" s="135">
        <v>0</v>
      </c>
      <c r="V9" s="135">
        <v>0</v>
      </c>
      <c r="W9" s="135">
        <v>0</v>
      </c>
      <c r="X9" s="135">
        <v>0</v>
      </c>
      <c r="Y9" s="135">
        <v>0</v>
      </c>
      <c r="Z9" s="135">
        <v>0</v>
      </c>
      <c r="AA9" s="135">
        <v>1</v>
      </c>
      <c r="AB9" s="135">
        <v>0</v>
      </c>
      <c r="AC9" s="135">
        <v>11</v>
      </c>
      <c r="AD9" s="135">
        <v>0</v>
      </c>
      <c r="AE9" s="135">
        <v>1</v>
      </c>
      <c r="AF9" s="135">
        <v>0</v>
      </c>
      <c r="AG9" s="135">
        <v>2</v>
      </c>
      <c r="AH9" s="135">
        <v>6</v>
      </c>
      <c r="AI9" s="135">
        <v>0</v>
      </c>
      <c r="AJ9" s="135">
        <v>1</v>
      </c>
      <c r="AK9" s="135">
        <v>0</v>
      </c>
      <c r="AL9" s="135">
        <v>1</v>
      </c>
      <c r="AM9" s="135">
        <v>0</v>
      </c>
      <c r="AN9" s="135">
        <v>0</v>
      </c>
      <c r="AO9" s="135">
        <v>0</v>
      </c>
      <c r="AP9" s="135">
        <v>3</v>
      </c>
    </row>
    <row r="10" spans="1:42" customFormat="1" ht="15.6" x14ac:dyDescent="0.3">
      <c r="A10" s="158" t="s">
        <v>45</v>
      </c>
      <c r="B10" s="190">
        <v>2102</v>
      </c>
      <c r="C10" s="135">
        <v>1</v>
      </c>
      <c r="D10" s="135">
        <v>4</v>
      </c>
      <c r="E10" s="135">
        <v>33</v>
      </c>
      <c r="F10" s="135">
        <v>9</v>
      </c>
      <c r="G10" s="135">
        <v>16</v>
      </c>
      <c r="H10" s="135">
        <v>145</v>
      </c>
      <c r="I10" s="135">
        <v>0</v>
      </c>
      <c r="J10" s="135">
        <v>12</v>
      </c>
      <c r="K10" s="135">
        <v>4</v>
      </c>
      <c r="L10" s="135">
        <v>1</v>
      </c>
      <c r="M10" s="135">
        <v>9</v>
      </c>
      <c r="N10" s="135">
        <v>2</v>
      </c>
      <c r="O10" s="135">
        <v>11</v>
      </c>
      <c r="P10" s="135">
        <v>11</v>
      </c>
      <c r="Q10" s="135">
        <v>45</v>
      </c>
      <c r="R10" s="135">
        <v>9</v>
      </c>
      <c r="S10" s="135">
        <v>847</v>
      </c>
      <c r="T10" s="135">
        <v>110</v>
      </c>
      <c r="U10" s="135">
        <v>1</v>
      </c>
      <c r="V10" s="135">
        <v>3</v>
      </c>
      <c r="W10" s="135">
        <v>12</v>
      </c>
      <c r="X10" s="135">
        <v>3</v>
      </c>
      <c r="Y10" s="135">
        <v>12</v>
      </c>
      <c r="Z10" s="135">
        <v>11</v>
      </c>
      <c r="AA10" s="135">
        <v>9</v>
      </c>
      <c r="AB10" s="135">
        <v>6</v>
      </c>
      <c r="AC10" s="135">
        <v>243</v>
      </c>
      <c r="AD10" s="135">
        <v>12</v>
      </c>
      <c r="AE10" s="135">
        <v>12</v>
      </c>
      <c r="AF10" s="135">
        <v>5</v>
      </c>
      <c r="AG10" s="135">
        <v>176</v>
      </c>
      <c r="AH10" s="135">
        <v>112</v>
      </c>
      <c r="AI10" s="135">
        <v>4</v>
      </c>
      <c r="AJ10" s="135">
        <v>66</v>
      </c>
      <c r="AK10" s="135">
        <v>2</v>
      </c>
      <c r="AL10" s="135">
        <v>13</v>
      </c>
      <c r="AM10" s="135">
        <v>68</v>
      </c>
      <c r="AN10" s="135">
        <v>11</v>
      </c>
      <c r="AO10" s="135">
        <v>22</v>
      </c>
      <c r="AP10" s="135">
        <v>30</v>
      </c>
    </row>
    <row r="11" spans="1:42" customFormat="1" ht="15.6" x14ac:dyDescent="0.3">
      <c r="A11" s="158" t="s">
        <v>46</v>
      </c>
      <c r="B11" s="190">
        <v>320</v>
      </c>
      <c r="C11" s="135">
        <v>0</v>
      </c>
      <c r="D11" s="135">
        <v>0</v>
      </c>
      <c r="E11" s="135">
        <v>12</v>
      </c>
      <c r="F11" s="135">
        <v>4</v>
      </c>
      <c r="G11" s="135">
        <v>3</v>
      </c>
      <c r="H11" s="135">
        <v>24</v>
      </c>
      <c r="I11" s="135">
        <v>0</v>
      </c>
      <c r="J11" s="135">
        <v>2</v>
      </c>
      <c r="K11" s="135">
        <v>0</v>
      </c>
      <c r="L11" s="135">
        <v>0</v>
      </c>
      <c r="M11" s="135">
        <v>2</v>
      </c>
      <c r="N11" s="135">
        <v>0</v>
      </c>
      <c r="O11" s="135">
        <v>2</v>
      </c>
      <c r="P11" s="135">
        <v>2</v>
      </c>
      <c r="Q11" s="135">
        <v>8</v>
      </c>
      <c r="R11" s="135">
        <v>1</v>
      </c>
      <c r="S11" s="135">
        <v>111</v>
      </c>
      <c r="T11" s="135">
        <v>12</v>
      </c>
      <c r="U11" s="135">
        <v>0</v>
      </c>
      <c r="V11" s="135">
        <v>2</v>
      </c>
      <c r="W11" s="135">
        <v>2</v>
      </c>
      <c r="X11" s="135">
        <v>0</v>
      </c>
      <c r="Y11" s="135">
        <v>0</v>
      </c>
      <c r="Z11" s="135">
        <v>3</v>
      </c>
      <c r="AA11" s="135">
        <v>0</v>
      </c>
      <c r="AB11" s="135">
        <v>1</v>
      </c>
      <c r="AC11" s="135">
        <v>36</v>
      </c>
      <c r="AD11" s="135">
        <v>5</v>
      </c>
      <c r="AE11" s="135">
        <v>5</v>
      </c>
      <c r="AF11" s="135">
        <v>0</v>
      </c>
      <c r="AG11" s="135">
        <v>25</v>
      </c>
      <c r="AH11" s="135">
        <v>18</v>
      </c>
      <c r="AI11" s="135">
        <v>2</v>
      </c>
      <c r="AJ11" s="135">
        <v>14</v>
      </c>
      <c r="AK11" s="135">
        <v>0</v>
      </c>
      <c r="AL11" s="135">
        <v>2</v>
      </c>
      <c r="AM11" s="135">
        <v>16</v>
      </c>
      <c r="AN11" s="135">
        <v>2</v>
      </c>
      <c r="AO11" s="135">
        <v>1</v>
      </c>
      <c r="AP11" s="135">
        <v>3</v>
      </c>
    </row>
    <row r="12" spans="1:42" customFormat="1" ht="15.6" x14ac:dyDescent="0.3">
      <c r="A12" s="158" t="s">
        <v>47</v>
      </c>
      <c r="B12" s="190">
        <v>33</v>
      </c>
      <c r="C12" s="135">
        <v>0</v>
      </c>
      <c r="D12" s="135">
        <v>0</v>
      </c>
      <c r="E12" s="135">
        <v>0</v>
      </c>
      <c r="F12" s="135">
        <v>0</v>
      </c>
      <c r="G12" s="135">
        <v>0</v>
      </c>
      <c r="H12" s="135">
        <v>3</v>
      </c>
      <c r="I12" s="135">
        <v>0</v>
      </c>
      <c r="J12" s="135">
        <v>0</v>
      </c>
      <c r="K12" s="135">
        <v>0</v>
      </c>
      <c r="L12" s="135">
        <v>0</v>
      </c>
      <c r="M12" s="135">
        <v>0</v>
      </c>
      <c r="N12" s="135">
        <v>0</v>
      </c>
      <c r="O12" s="135">
        <v>1</v>
      </c>
      <c r="P12" s="135">
        <v>0</v>
      </c>
      <c r="Q12" s="135">
        <v>0</v>
      </c>
      <c r="R12" s="135">
        <v>0</v>
      </c>
      <c r="S12" s="135">
        <v>16</v>
      </c>
      <c r="T12" s="135">
        <v>3</v>
      </c>
      <c r="U12" s="135">
        <v>1</v>
      </c>
      <c r="V12" s="135">
        <v>0</v>
      </c>
      <c r="W12" s="135">
        <v>0</v>
      </c>
      <c r="X12" s="135">
        <v>0</v>
      </c>
      <c r="Y12" s="135">
        <v>0</v>
      </c>
      <c r="Z12" s="135">
        <v>0</v>
      </c>
      <c r="AA12" s="135">
        <v>0</v>
      </c>
      <c r="AB12" s="135">
        <v>1</v>
      </c>
      <c r="AC12" s="135">
        <v>3</v>
      </c>
      <c r="AD12" s="135">
        <v>0</v>
      </c>
      <c r="AE12" s="135">
        <v>0</v>
      </c>
      <c r="AF12" s="135">
        <v>0</v>
      </c>
      <c r="AG12" s="135">
        <v>1</v>
      </c>
      <c r="AH12" s="135">
        <v>0</v>
      </c>
      <c r="AI12" s="135">
        <v>0</v>
      </c>
      <c r="AJ12" s="135">
        <v>1</v>
      </c>
      <c r="AK12" s="135">
        <v>0</v>
      </c>
      <c r="AL12" s="135">
        <v>0</v>
      </c>
      <c r="AM12" s="135">
        <v>2</v>
      </c>
      <c r="AN12" s="135">
        <v>1</v>
      </c>
      <c r="AO12" s="135">
        <v>0</v>
      </c>
      <c r="AP12" s="135">
        <v>0</v>
      </c>
    </row>
    <row r="13" spans="1:42" customFormat="1" ht="15.6" x14ac:dyDescent="0.3">
      <c r="A13" s="158" t="s">
        <v>48</v>
      </c>
      <c r="B13" s="190">
        <v>9</v>
      </c>
      <c r="C13" s="135">
        <v>0</v>
      </c>
      <c r="D13" s="135">
        <v>0</v>
      </c>
      <c r="E13" s="135">
        <v>0</v>
      </c>
      <c r="F13" s="135">
        <v>0</v>
      </c>
      <c r="G13" s="135">
        <v>0</v>
      </c>
      <c r="H13" s="135">
        <v>0</v>
      </c>
      <c r="I13" s="135">
        <v>0</v>
      </c>
      <c r="J13" s="135">
        <v>0</v>
      </c>
      <c r="K13" s="135">
        <v>0</v>
      </c>
      <c r="L13" s="135">
        <v>0</v>
      </c>
      <c r="M13" s="135">
        <v>0</v>
      </c>
      <c r="N13" s="135">
        <v>0</v>
      </c>
      <c r="O13" s="135">
        <v>0</v>
      </c>
      <c r="P13" s="135">
        <v>0</v>
      </c>
      <c r="Q13" s="135">
        <v>0</v>
      </c>
      <c r="R13" s="135">
        <v>0</v>
      </c>
      <c r="S13" s="135">
        <v>5</v>
      </c>
      <c r="T13" s="135">
        <v>0</v>
      </c>
      <c r="U13" s="135">
        <v>0</v>
      </c>
      <c r="V13" s="135">
        <v>0</v>
      </c>
      <c r="W13" s="135">
        <v>0</v>
      </c>
      <c r="X13" s="135">
        <v>1</v>
      </c>
      <c r="Y13" s="135">
        <v>0</v>
      </c>
      <c r="Z13" s="135">
        <v>0</v>
      </c>
      <c r="AA13" s="135">
        <v>0</v>
      </c>
      <c r="AB13" s="135">
        <v>0</v>
      </c>
      <c r="AC13" s="135">
        <v>2</v>
      </c>
      <c r="AD13" s="135">
        <v>0</v>
      </c>
      <c r="AE13" s="135">
        <v>0</v>
      </c>
      <c r="AF13" s="135">
        <v>0</v>
      </c>
      <c r="AG13" s="135">
        <v>0</v>
      </c>
      <c r="AH13" s="135">
        <v>0</v>
      </c>
      <c r="AI13" s="135">
        <v>0</v>
      </c>
      <c r="AJ13" s="135">
        <v>1</v>
      </c>
      <c r="AK13" s="135">
        <v>0</v>
      </c>
      <c r="AL13" s="135">
        <v>0</v>
      </c>
      <c r="AM13" s="135">
        <v>0</v>
      </c>
      <c r="AN13" s="135">
        <v>0</v>
      </c>
      <c r="AO13" s="135">
        <v>0</v>
      </c>
      <c r="AP13" s="135">
        <v>0</v>
      </c>
    </row>
    <row r="14" spans="1:42" customFormat="1" ht="15.6" x14ac:dyDescent="0.3">
      <c r="A14" s="158" t="s">
        <v>49</v>
      </c>
      <c r="B14" s="190">
        <v>562</v>
      </c>
      <c r="C14" s="135">
        <v>0</v>
      </c>
      <c r="D14" s="135">
        <v>0</v>
      </c>
      <c r="E14" s="135">
        <v>7</v>
      </c>
      <c r="F14" s="135">
        <v>6</v>
      </c>
      <c r="G14" s="135">
        <v>8</v>
      </c>
      <c r="H14" s="135">
        <v>46</v>
      </c>
      <c r="I14" s="135">
        <v>0</v>
      </c>
      <c r="J14" s="135">
        <v>6</v>
      </c>
      <c r="K14" s="135">
        <v>0</v>
      </c>
      <c r="L14" s="135">
        <v>1</v>
      </c>
      <c r="M14" s="135">
        <v>0</v>
      </c>
      <c r="N14" s="135">
        <v>0</v>
      </c>
      <c r="O14" s="135">
        <v>1</v>
      </c>
      <c r="P14" s="135">
        <v>5</v>
      </c>
      <c r="Q14" s="135">
        <v>13</v>
      </c>
      <c r="R14" s="135">
        <v>4</v>
      </c>
      <c r="S14" s="135">
        <v>240</v>
      </c>
      <c r="T14" s="135">
        <v>34</v>
      </c>
      <c r="U14" s="135">
        <v>1</v>
      </c>
      <c r="V14" s="135">
        <v>1</v>
      </c>
      <c r="W14" s="135">
        <v>2</v>
      </c>
      <c r="X14" s="135">
        <v>2</v>
      </c>
      <c r="Y14" s="135">
        <v>1</v>
      </c>
      <c r="Z14" s="135">
        <v>1</v>
      </c>
      <c r="AA14" s="135">
        <v>2</v>
      </c>
      <c r="AB14" s="135">
        <v>0</v>
      </c>
      <c r="AC14" s="135">
        <v>55</v>
      </c>
      <c r="AD14" s="135">
        <v>0</v>
      </c>
      <c r="AE14" s="135">
        <v>9</v>
      </c>
      <c r="AF14" s="135">
        <v>0</v>
      </c>
      <c r="AG14" s="135">
        <v>45</v>
      </c>
      <c r="AH14" s="135">
        <v>20</v>
      </c>
      <c r="AI14" s="135">
        <v>3</v>
      </c>
      <c r="AJ14" s="135">
        <v>25</v>
      </c>
      <c r="AK14" s="135">
        <v>0</v>
      </c>
      <c r="AL14" s="135">
        <v>1</v>
      </c>
      <c r="AM14" s="135">
        <v>13</v>
      </c>
      <c r="AN14" s="135">
        <v>2</v>
      </c>
      <c r="AO14" s="135">
        <v>4</v>
      </c>
      <c r="AP14" s="135">
        <v>4</v>
      </c>
    </row>
    <row r="15" spans="1:42" customFormat="1" ht="15.6" x14ac:dyDescent="0.3">
      <c r="A15" s="158" t="s">
        <v>50</v>
      </c>
      <c r="B15" s="190">
        <v>254</v>
      </c>
      <c r="C15" s="135">
        <v>0</v>
      </c>
      <c r="D15" s="135">
        <v>0</v>
      </c>
      <c r="E15" s="135">
        <v>9</v>
      </c>
      <c r="F15" s="135">
        <v>0</v>
      </c>
      <c r="G15" s="135">
        <v>0</v>
      </c>
      <c r="H15" s="135">
        <v>8</v>
      </c>
      <c r="I15" s="135">
        <v>0</v>
      </c>
      <c r="J15" s="135">
        <v>3</v>
      </c>
      <c r="K15" s="135">
        <v>2</v>
      </c>
      <c r="L15" s="135">
        <v>0</v>
      </c>
      <c r="M15" s="135">
        <v>1</v>
      </c>
      <c r="N15" s="135">
        <v>0</v>
      </c>
      <c r="O15" s="135">
        <v>3</v>
      </c>
      <c r="P15" s="135">
        <v>2</v>
      </c>
      <c r="Q15" s="135">
        <v>5</v>
      </c>
      <c r="R15" s="135">
        <v>1</v>
      </c>
      <c r="S15" s="135">
        <v>84</v>
      </c>
      <c r="T15" s="135">
        <v>13</v>
      </c>
      <c r="U15" s="135">
        <v>1</v>
      </c>
      <c r="V15" s="135">
        <v>0</v>
      </c>
      <c r="W15" s="135">
        <v>4</v>
      </c>
      <c r="X15" s="135">
        <v>0</v>
      </c>
      <c r="Y15" s="135">
        <v>0</v>
      </c>
      <c r="Z15" s="135">
        <v>0</v>
      </c>
      <c r="AA15" s="135">
        <v>0</v>
      </c>
      <c r="AB15" s="135">
        <v>0</v>
      </c>
      <c r="AC15" s="135">
        <v>45</v>
      </c>
      <c r="AD15" s="135">
        <v>1</v>
      </c>
      <c r="AE15" s="135">
        <v>1</v>
      </c>
      <c r="AF15" s="135">
        <v>1</v>
      </c>
      <c r="AG15" s="135">
        <v>26</v>
      </c>
      <c r="AH15" s="135">
        <v>8</v>
      </c>
      <c r="AI15" s="135">
        <v>0</v>
      </c>
      <c r="AJ15" s="135">
        <v>23</v>
      </c>
      <c r="AK15" s="135">
        <v>0</v>
      </c>
      <c r="AL15" s="135">
        <v>0</v>
      </c>
      <c r="AM15" s="135">
        <v>6</v>
      </c>
      <c r="AN15" s="135">
        <v>1</v>
      </c>
      <c r="AO15" s="135">
        <v>2</v>
      </c>
      <c r="AP15" s="135">
        <v>4</v>
      </c>
    </row>
    <row r="16" spans="1:42" customFormat="1" ht="15.6" x14ac:dyDescent="0.3">
      <c r="A16" s="158" t="s">
        <v>51</v>
      </c>
      <c r="B16" s="190">
        <v>184</v>
      </c>
      <c r="C16" s="135">
        <v>0</v>
      </c>
      <c r="D16" s="135">
        <v>0</v>
      </c>
      <c r="E16" s="135">
        <v>4</v>
      </c>
      <c r="F16" s="135">
        <v>1</v>
      </c>
      <c r="G16" s="135">
        <v>0</v>
      </c>
      <c r="H16" s="135">
        <v>17</v>
      </c>
      <c r="I16" s="135">
        <v>0</v>
      </c>
      <c r="J16" s="135">
        <v>1</v>
      </c>
      <c r="K16" s="135">
        <v>0</v>
      </c>
      <c r="L16" s="135">
        <v>0</v>
      </c>
      <c r="M16" s="135">
        <v>0</v>
      </c>
      <c r="N16" s="135">
        <v>0</v>
      </c>
      <c r="O16" s="135">
        <v>0</v>
      </c>
      <c r="P16" s="135">
        <v>0</v>
      </c>
      <c r="Q16" s="135">
        <v>5</v>
      </c>
      <c r="R16" s="135">
        <v>0</v>
      </c>
      <c r="S16" s="135">
        <v>59</v>
      </c>
      <c r="T16" s="135">
        <v>16</v>
      </c>
      <c r="U16" s="135">
        <v>1</v>
      </c>
      <c r="V16" s="135">
        <v>0</v>
      </c>
      <c r="W16" s="135">
        <v>0</v>
      </c>
      <c r="X16" s="135">
        <v>1</v>
      </c>
      <c r="Y16" s="135">
        <v>1</v>
      </c>
      <c r="Z16" s="135">
        <v>0</v>
      </c>
      <c r="AA16" s="135">
        <v>0</v>
      </c>
      <c r="AB16" s="135">
        <v>0</v>
      </c>
      <c r="AC16" s="135">
        <v>30</v>
      </c>
      <c r="AD16" s="135">
        <v>0</v>
      </c>
      <c r="AE16" s="135">
        <v>2</v>
      </c>
      <c r="AF16" s="135">
        <v>1</v>
      </c>
      <c r="AG16" s="135">
        <v>13</v>
      </c>
      <c r="AH16" s="135">
        <v>7</v>
      </c>
      <c r="AI16" s="135">
        <v>0</v>
      </c>
      <c r="AJ16" s="135">
        <v>8</v>
      </c>
      <c r="AK16" s="135">
        <v>0</v>
      </c>
      <c r="AL16" s="135">
        <v>0</v>
      </c>
      <c r="AM16" s="135">
        <v>6</v>
      </c>
      <c r="AN16" s="135">
        <v>2</v>
      </c>
      <c r="AO16" s="135">
        <v>3</v>
      </c>
      <c r="AP16" s="135">
        <v>6</v>
      </c>
    </row>
    <row r="17" spans="1:42" customFormat="1" ht="15.6" x14ac:dyDescent="0.3">
      <c r="A17" s="158" t="s">
        <v>52</v>
      </c>
      <c r="B17" s="190">
        <v>378</v>
      </c>
      <c r="C17" s="135">
        <v>0</v>
      </c>
      <c r="D17" s="135">
        <v>28</v>
      </c>
      <c r="E17" s="135">
        <v>13</v>
      </c>
      <c r="F17" s="135">
        <v>1</v>
      </c>
      <c r="G17" s="135">
        <v>3</v>
      </c>
      <c r="H17" s="135">
        <v>32</v>
      </c>
      <c r="I17" s="135">
        <v>0</v>
      </c>
      <c r="J17" s="135">
        <v>7</v>
      </c>
      <c r="K17" s="135">
        <v>0</v>
      </c>
      <c r="L17" s="135">
        <v>2</v>
      </c>
      <c r="M17" s="135">
        <v>6</v>
      </c>
      <c r="N17" s="135">
        <v>3</v>
      </c>
      <c r="O17" s="135">
        <v>5</v>
      </c>
      <c r="P17" s="135">
        <v>3</v>
      </c>
      <c r="Q17" s="135">
        <v>2</v>
      </c>
      <c r="R17" s="135">
        <v>0</v>
      </c>
      <c r="S17" s="135">
        <v>41</v>
      </c>
      <c r="T17" s="135">
        <v>5</v>
      </c>
      <c r="U17" s="135">
        <v>3</v>
      </c>
      <c r="V17" s="135">
        <v>1</v>
      </c>
      <c r="W17" s="135">
        <v>4</v>
      </c>
      <c r="X17" s="135">
        <v>2</v>
      </c>
      <c r="Y17" s="135">
        <v>0</v>
      </c>
      <c r="Z17" s="135">
        <v>0</v>
      </c>
      <c r="AA17" s="135">
        <v>1</v>
      </c>
      <c r="AB17" s="135">
        <v>8</v>
      </c>
      <c r="AC17" s="135">
        <v>20</v>
      </c>
      <c r="AD17" s="135">
        <v>1</v>
      </c>
      <c r="AE17" s="135">
        <v>7</v>
      </c>
      <c r="AF17" s="135">
        <v>2</v>
      </c>
      <c r="AG17" s="135">
        <v>15</v>
      </c>
      <c r="AH17" s="135">
        <v>110</v>
      </c>
      <c r="AI17" s="135">
        <v>4</v>
      </c>
      <c r="AJ17" s="135">
        <v>1</v>
      </c>
      <c r="AK17" s="135">
        <v>0</v>
      </c>
      <c r="AL17" s="135">
        <v>6</v>
      </c>
      <c r="AM17" s="135">
        <v>7</v>
      </c>
      <c r="AN17" s="135">
        <v>26</v>
      </c>
      <c r="AO17" s="135">
        <v>6</v>
      </c>
      <c r="AP17" s="135">
        <v>3</v>
      </c>
    </row>
    <row r="18" spans="1:42" customFormat="1" ht="15.6" x14ac:dyDescent="0.3">
      <c r="A18" s="158" t="s">
        <v>53</v>
      </c>
      <c r="B18" s="190">
        <v>244</v>
      </c>
      <c r="C18" s="135">
        <v>0</v>
      </c>
      <c r="D18" s="135">
        <v>0</v>
      </c>
      <c r="E18" s="135">
        <v>0</v>
      </c>
      <c r="F18" s="135">
        <v>1</v>
      </c>
      <c r="G18" s="135">
        <v>2</v>
      </c>
      <c r="H18" s="135">
        <v>17</v>
      </c>
      <c r="I18" s="135">
        <v>0</v>
      </c>
      <c r="J18" s="135">
        <v>1</v>
      </c>
      <c r="K18" s="135">
        <v>0</v>
      </c>
      <c r="L18" s="135">
        <v>0</v>
      </c>
      <c r="M18" s="135">
        <v>1</v>
      </c>
      <c r="N18" s="135">
        <v>0</v>
      </c>
      <c r="O18" s="135">
        <v>0</v>
      </c>
      <c r="P18" s="135">
        <v>1</v>
      </c>
      <c r="Q18" s="135">
        <v>7</v>
      </c>
      <c r="R18" s="135">
        <v>0</v>
      </c>
      <c r="S18" s="135">
        <v>142</v>
      </c>
      <c r="T18" s="135">
        <v>11</v>
      </c>
      <c r="U18" s="135">
        <v>2</v>
      </c>
      <c r="V18" s="135">
        <v>0</v>
      </c>
      <c r="W18" s="135">
        <v>2</v>
      </c>
      <c r="X18" s="135">
        <v>0</v>
      </c>
      <c r="Y18" s="135">
        <v>0</v>
      </c>
      <c r="Z18" s="135">
        <v>0</v>
      </c>
      <c r="AA18" s="135">
        <v>3</v>
      </c>
      <c r="AB18" s="135">
        <v>0</v>
      </c>
      <c r="AC18" s="135">
        <v>11</v>
      </c>
      <c r="AD18" s="135">
        <v>0</v>
      </c>
      <c r="AE18" s="135">
        <v>2</v>
      </c>
      <c r="AF18" s="135">
        <v>0</v>
      </c>
      <c r="AG18" s="135">
        <v>21</v>
      </c>
      <c r="AH18" s="135">
        <v>8</v>
      </c>
      <c r="AI18" s="135">
        <v>0</v>
      </c>
      <c r="AJ18" s="135">
        <v>4</v>
      </c>
      <c r="AK18" s="135">
        <v>0</v>
      </c>
      <c r="AL18" s="135">
        <v>0</v>
      </c>
      <c r="AM18" s="135">
        <v>5</v>
      </c>
      <c r="AN18" s="135">
        <v>0</v>
      </c>
      <c r="AO18" s="135">
        <v>1</v>
      </c>
      <c r="AP18" s="135">
        <v>2</v>
      </c>
    </row>
    <row r="19" spans="1:42" customFormat="1" ht="15.6" x14ac:dyDescent="0.3">
      <c r="A19" s="158" t="s">
        <v>54</v>
      </c>
      <c r="B19" s="190">
        <v>89</v>
      </c>
      <c r="C19" s="135">
        <v>0</v>
      </c>
      <c r="D19" s="135">
        <v>0</v>
      </c>
      <c r="E19" s="135">
        <v>3</v>
      </c>
      <c r="F19" s="135">
        <v>0</v>
      </c>
      <c r="G19" s="135">
        <v>2</v>
      </c>
      <c r="H19" s="135">
        <v>4</v>
      </c>
      <c r="I19" s="135">
        <v>0</v>
      </c>
      <c r="J19" s="135">
        <v>1</v>
      </c>
      <c r="K19" s="135">
        <v>0</v>
      </c>
      <c r="L19" s="135">
        <v>0</v>
      </c>
      <c r="M19" s="135">
        <v>1</v>
      </c>
      <c r="N19" s="135">
        <v>0</v>
      </c>
      <c r="O19" s="135">
        <v>1</v>
      </c>
      <c r="P19" s="135">
        <v>2</v>
      </c>
      <c r="Q19" s="135">
        <v>1</v>
      </c>
      <c r="R19" s="135">
        <v>1</v>
      </c>
      <c r="S19" s="135">
        <v>35</v>
      </c>
      <c r="T19" s="135">
        <v>3</v>
      </c>
      <c r="U19" s="135">
        <v>1</v>
      </c>
      <c r="V19" s="135">
        <v>0</v>
      </c>
      <c r="W19" s="135">
        <v>0</v>
      </c>
      <c r="X19" s="135">
        <v>0</v>
      </c>
      <c r="Y19" s="135">
        <v>0</v>
      </c>
      <c r="Z19" s="135">
        <v>0</v>
      </c>
      <c r="AA19" s="135">
        <v>0</v>
      </c>
      <c r="AB19" s="135">
        <v>0</v>
      </c>
      <c r="AC19" s="135">
        <v>11</v>
      </c>
      <c r="AD19" s="135">
        <v>0</v>
      </c>
      <c r="AE19" s="135">
        <v>1</v>
      </c>
      <c r="AF19" s="135">
        <v>0</v>
      </c>
      <c r="AG19" s="135">
        <v>9</v>
      </c>
      <c r="AH19" s="135">
        <v>5</v>
      </c>
      <c r="AI19" s="135">
        <v>0</v>
      </c>
      <c r="AJ19" s="135">
        <v>2</v>
      </c>
      <c r="AK19" s="135">
        <v>0</v>
      </c>
      <c r="AL19" s="135">
        <v>0</v>
      </c>
      <c r="AM19" s="135">
        <v>1</v>
      </c>
      <c r="AN19" s="135">
        <v>0</v>
      </c>
      <c r="AO19" s="135">
        <v>2</v>
      </c>
      <c r="AP19" s="135">
        <v>3</v>
      </c>
    </row>
    <row r="20" spans="1:42" customFormat="1" ht="15.6" x14ac:dyDescent="0.3">
      <c r="A20" s="158" t="s">
        <v>55</v>
      </c>
      <c r="B20" s="190">
        <v>56</v>
      </c>
      <c r="C20" s="135">
        <v>0</v>
      </c>
      <c r="D20" s="135">
        <v>0</v>
      </c>
      <c r="E20" s="135">
        <v>2</v>
      </c>
      <c r="F20" s="135">
        <v>1</v>
      </c>
      <c r="G20" s="135">
        <v>1</v>
      </c>
      <c r="H20" s="135">
        <v>4</v>
      </c>
      <c r="I20" s="135">
        <v>0</v>
      </c>
      <c r="J20" s="135">
        <v>0</v>
      </c>
      <c r="K20" s="135">
        <v>1</v>
      </c>
      <c r="L20" s="135">
        <v>0</v>
      </c>
      <c r="M20" s="135">
        <v>0</v>
      </c>
      <c r="N20" s="135">
        <v>0</v>
      </c>
      <c r="O20" s="135">
        <v>0</v>
      </c>
      <c r="P20" s="135">
        <v>0</v>
      </c>
      <c r="Q20" s="135">
        <v>1</v>
      </c>
      <c r="R20" s="135">
        <v>0</v>
      </c>
      <c r="S20" s="135">
        <v>17</v>
      </c>
      <c r="T20" s="135">
        <v>2</v>
      </c>
      <c r="U20" s="135">
        <v>0</v>
      </c>
      <c r="V20" s="135">
        <v>0</v>
      </c>
      <c r="W20" s="135">
        <v>0</v>
      </c>
      <c r="X20" s="135">
        <v>0</v>
      </c>
      <c r="Y20" s="135">
        <v>1</v>
      </c>
      <c r="Z20" s="135">
        <v>0</v>
      </c>
      <c r="AA20" s="135">
        <v>1</v>
      </c>
      <c r="AB20" s="135">
        <v>0</v>
      </c>
      <c r="AC20" s="135">
        <v>7</v>
      </c>
      <c r="AD20" s="135">
        <v>0</v>
      </c>
      <c r="AE20" s="135">
        <v>0</v>
      </c>
      <c r="AF20" s="135">
        <v>0</v>
      </c>
      <c r="AG20" s="135">
        <v>4</v>
      </c>
      <c r="AH20" s="135">
        <v>4</v>
      </c>
      <c r="AI20" s="135">
        <v>1</v>
      </c>
      <c r="AJ20" s="135">
        <v>2</v>
      </c>
      <c r="AK20" s="135">
        <v>0</v>
      </c>
      <c r="AL20" s="135">
        <v>0</v>
      </c>
      <c r="AM20" s="135">
        <v>4</v>
      </c>
      <c r="AN20" s="135">
        <v>2</v>
      </c>
      <c r="AO20" s="135">
        <v>0</v>
      </c>
      <c r="AP20" s="135">
        <v>1</v>
      </c>
    </row>
    <row r="21" spans="1:42" customFormat="1" ht="15.6" x14ac:dyDescent="0.3">
      <c r="A21" s="158" t="s">
        <v>56</v>
      </c>
      <c r="B21" s="190">
        <v>55</v>
      </c>
      <c r="C21" s="135">
        <v>0</v>
      </c>
      <c r="D21" s="135">
        <v>0</v>
      </c>
      <c r="E21" s="135">
        <v>2</v>
      </c>
      <c r="F21" s="135">
        <v>0</v>
      </c>
      <c r="G21" s="135">
        <v>1</v>
      </c>
      <c r="H21" s="135">
        <v>4</v>
      </c>
      <c r="I21" s="135">
        <v>0</v>
      </c>
      <c r="J21" s="135">
        <v>0</v>
      </c>
      <c r="K21" s="135">
        <v>0</v>
      </c>
      <c r="L21" s="135">
        <v>0</v>
      </c>
      <c r="M21" s="135">
        <v>0</v>
      </c>
      <c r="N21" s="135">
        <v>0</v>
      </c>
      <c r="O21" s="135">
        <v>0</v>
      </c>
      <c r="P21" s="135">
        <v>0</v>
      </c>
      <c r="Q21" s="135">
        <v>1</v>
      </c>
      <c r="R21" s="135">
        <v>0</v>
      </c>
      <c r="S21" s="135">
        <v>19</v>
      </c>
      <c r="T21" s="135">
        <v>3</v>
      </c>
      <c r="U21" s="135">
        <v>0</v>
      </c>
      <c r="V21" s="135">
        <v>0</v>
      </c>
      <c r="W21" s="135">
        <v>0</v>
      </c>
      <c r="X21" s="135">
        <v>0</v>
      </c>
      <c r="Y21" s="135">
        <v>2</v>
      </c>
      <c r="Z21" s="135">
        <v>0</v>
      </c>
      <c r="AA21" s="135">
        <v>0</v>
      </c>
      <c r="AB21" s="135">
        <v>0</v>
      </c>
      <c r="AC21" s="135">
        <v>9</v>
      </c>
      <c r="AD21" s="135">
        <v>0</v>
      </c>
      <c r="AE21" s="135">
        <v>0</v>
      </c>
      <c r="AF21" s="135">
        <v>0</v>
      </c>
      <c r="AG21" s="135">
        <v>7</v>
      </c>
      <c r="AH21" s="135">
        <v>2</v>
      </c>
      <c r="AI21" s="135">
        <v>0</v>
      </c>
      <c r="AJ21" s="135">
        <v>4</v>
      </c>
      <c r="AK21" s="135">
        <v>0</v>
      </c>
      <c r="AL21" s="135">
        <v>0</v>
      </c>
      <c r="AM21" s="135">
        <v>1</v>
      </c>
      <c r="AN21" s="135">
        <v>0</v>
      </c>
      <c r="AO21" s="135">
        <v>0</v>
      </c>
      <c r="AP21" s="135">
        <v>0</v>
      </c>
    </row>
    <row r="22" spans="1:42" customFormat="1" ht="15.6" x14ac:dyDescent="0.3">
      <c r="A22" s="158" t="s">
        <v>57</v>
      </c>
      <c r="B22" s="190">
        <v>41</v>
      </c>
      <c r="C22" s="135">
        <v>0</v>
      </c>
      <c r="D22" s="135">
        <v>0</v>
      </c>
      <c r="E22" s="135">
        <v>3</v>
      </c>
      <c r="F22" s="135">
        <v>1</v>
      </c>
      <c r="G22" s="135">
        <v>0</v>
      </c>
      <c r="H22" s="135">
        <v>1</v>
      </c>
      <c r="I22" s="135">
        <v>0</v>
      </c>
      <c r="J22" s="135">
        <v>0</v>
      </c>
      <c r="K22" s="135">
        <v>0</v>
      </c>
      <c r="L22" s="135">
        <v>0</v>
      </c>
      <c r="M22" s="135">
        <v>0</v>
      </c>
      <c r="N22" s="135">
        <v>0</v>
      </c>
      <c r="O22" s="135">
        <v>1</v>
      </c>
      <c r="P22" s="135">
        <v>1</v>
      </c>
      <c r="Q22" s="135">
        <v>2</v>
      </c>
      <c r="R22" s="135">
        <v>0</v>
      </c>
      <c r="S22" s="135">
        <v>19</v>
      </c>
      <c r="T22" s="135">
        <v>1</v>
      </c>
      <c r="U22" s="135">
        <v>0</v>
      </c>
      <c r="V22" s="135">
        <v>0</v>
      </c>
      <c r="W22" s="135">
        <v>0</v>
      </c>
      <c r="X22" s="135">
        <v>0</v>
      </c>
      <c r="Y22" s="135">
        <v>0</v>
      </c>
      <c r="Z22" s="135">
        <v>0</v>
      </c>
      <c r="AA22" s="135">
        <v>0</v>
      </c>
      <c r="AB22" s="135">
        <v>0</v>
      </c>
      <c r="AC22" s="135">
        <v>3</v>
      </c>
      <c r="AD22" s="135">
        <v>0</v>
      </c>
      <c r="AE22" s="135">
        <v>0</v>
      </c>
      <c r="AF22" s="135">
        <v>0</v>
      </c>
      <c r="AG22" s="135">
        <v>1</v>
      </c>
      <c r="AH22" s="135">
        <v>3</v>
      </c>
      <c r="AI22" s="135">
        <v>0</v>
      </c>
      <c r="AJ22" s="135">
        <v>4</v>
      </c>
      <c r="AK22" s="135">
        <v>0</v>
      </c>
      <c r="AL22" s="135">
        <v>0</v>
      </c>
      <c r="AM22" s="135">
        <v>0</v>
      </c>
      <c r="AN22" s="135">
        <v>1</v>
      </c>
      <c r="AO22" s="135">
        <v>0</v>
      </c>
      <c r="AP22" s="135">
        <v>0</v>
      </c>
    </row>
    <row r="23" spans="1:42" customFormat="1" ht="15.6" x14ac:dyDescent="0.3">
      <c r="A23" s="158" t="s">
        <v>58</v>
      </c>
      <c r="B23" s="190">
        <v>63</v>
      </c>
      <c r="C23" s="135">
        <v>0</v>
      </c>
      <c r="D23" s="135">
        <v>0</v>
      </c>
      <c r="E23" s="135">
        <v>4</v>
      </c>
      <c r="F23" s="135">
        <v>0</v>
      </c>
      <c r="G23" s="135">
        <v>1</v>
      </c>
      <c r="H23" s="135">
        <v>2</v>
      </c>
      <c r="I23" s="135">
        <v>0</v>
      </c>
      <c r="J23" s="135">
        <v>0</v>
      </c>
      <c r="K23" s="135">
        <v>0</v>
      </c>
      <c r="L23" s="135">
        <v>0</v>
      </c>
      <c r="M23" s="135">
        <v>1</v>
      </c>
      <c r="N23" s="135">
        <v>0</v>
      </c>
      <c r="O23" s="135">
        <v>2</v>
      </c>
      <c r="P23" s="135">
        <v>0</v>
      </c>
      <c r="Q23" s="135">
        <v>1</v>
      </c>
      <c r="R23" s="135">
        <v>0</v>
      </c>
      <c r="S23" s="135">
        <v>19</v>
      </c>
      <c r="T23" s="135">
        <v>5</v>
      </c>
      <c r="U23" s="135">
        <v>0</v>
      </c>
      <c r="V23" s="135">
        <v>0</v>
      </c>
      <c r="W23" s="135">
        <v>0</v>
      </c>
      <c r="X23" s="135">
        <v>0</v>
      </c>
      <c r="Y23" s="135">
        <v>0</v>
      </c>
      <c r="Z23" s="135">
        <v>0</v>
      </c>
      <c r="AA23" s="135">
        <v>0</v>
      </c>
      <c r="AB23" s="135">
        <v>0</v>
      </c>
      <c r="AC23" s="135">
        <v>10</v>
      </c>
      <c r="AD23" s="135">
        <v>0</v>
      </c>
      <c r="AE23" s="135">
        <v>0</v>
      </c>
      <c r="AF23" s="135">
        <v>0</v>
      </c>
      <c r="AG23" s="135">
        <v>4</v>
      </c>
      <c r="AH23" s="135">
        <v>4</v>
      </c>
      <c r="AI23" s="135">
        <v>1</v>
      </c>
      <c r="AJ23" s="135">
        <v>4</v>
      </c>
      <c r="AK23" s="135">
        <v>0</v>
      </c>
      <c r="AL23" s="135">
        <v>3</v>
      </c>
      <c r="AM23" s="135">
        <v>2</v>
      </c>
      <c r="AN23" s="135">
        <v>0</v>
      </c>
      <c r="AO23" s="135">
        <v>0</v>
      </c>
      <c r="AP23" s="135">
        <v>0</v>
      </c>
    </row>
    <row r="24" spans="1:42" customFormat="1" ht="15.6" x14ac:dyDescent="0.3">
      <c r="A24" s="158" t="s">
        <v>59</v>
      </c>
      <c r="B24" s="190">
        <v>22</v>
      </c>
      <c r="C24" s="135">
        <v>0</v>
      </c>
      <c r="D24" s="135">
        <v>2</v>
      </c>
      <c r="E24" s="135">
        <v>0</v>
      </c>
      <c r="F24" s="135">
        <v>0</v>
      </c>
      <c r="G24" s="135">
        <v>0</v>
      </c>
      <c r="H24" s="135">
        <v>2</v>
      </c>
      <c r="I24" s="135">
        <v>0</v>
      </c>
      <c r="J24" s="135">
        <v>0</v>
      </c>
      <c r="K24" s="135">
        <v>0</v>
      </c>
      <c r="L24" s="135">
        <v>0</v>
      </c>
      <c r="M24" s="135">
        <v>0</v>
      </c>
      <c r="N24" s="135">
        <v>0</v>
      </c>
      <c r="O24" s="135">
        <v>0</v>
      </c>
      <c r="P24" s="135">
        <v>0</v>
      </c>
      <c r="Q24" s="135">
        <v>0</v>
      </c>
      <c r="R24" s="135">
        <v>0</v>
      </c>
      <c r="S24" s="135">
        <v>9</v>
      </c>
      <c r="T24" s="135">
        <v>1</v>
      </c>
      <c r="U24" s="135">
        <v>0</v>
      </c>
      <c r="V24" s="135">
        <v>0</v>
      </c>
      <c r="W24" s="135">
        <v>0</v>
      </c>
      <c r="X24" s="135">
        <v>0</v>
      </c>
      <c r="Y24" s="135">
        <v>0</v>
      </c>
      <c r="Z24" s="135">
        <v>0</v>
      </c>
      <c r="AA24" s="135">
        <v>0</v>
      </c>
      <c r="AB24" s="135">
        <v>0</v>
      </c>
      <c r="AC24" s="135">
        <v>3</v>
      </c>
      <c r="AD24" s="135">
        <v>0</v>
      </c>
      <c r="AE24" s="135">
        <v>0</v>
      </c>
      <c r="AF24" s="135">
        <v>0</v>
      </c>
      <c r="AG24" s="135">
        <v>0</v>
      </c>
      <c r="AH24" s="135">
        <v>1</v>
      </c>
      <c r="AI24" s="135">
        <v>0</v>
      </c>
      <c r="AJ24" s="135">
        <v>0</v>
      </c>
      <c r="AK24" s="135">
        <v>0</v>
      </c>
      <c r="AL24" s="135">
        <v>1</v>
      </c>
      <c r="AM24" s="135">
        <v>1</v>
      </c>
      <c r="AN24" s="135">
        <v>0</v>
      </c>
      <c r="AO24" s="135">
        <v>1</v>
      </c>
      <c r="AP24" s="135">
        <v>1</v>
      </c>
    </row>
    <row r="25" spans="1:42" customFormat="1" ht="15.6" x14ac:dyDescent="0.3">
      <c r="A25" s="158" t="s">
        <v>60</v>
      </c>
      <c r="B25" s="190">
        <v>110</v>
      </c>
      <c r="C25" s="135">
        <v>0</v>
      </c>
      <c r="D25" s="135">
        <v>0</v>
      </c>
      <c r="E25" s="135">
        <v>0</v>
      </c>
      <c r="F25" s="135">
        <v>2</v>
      </c>
      <c r="G25" s="135">
        <v>2</v>
      </c>
      <c r="H25" s="135">
        <v>2</v>
      </c>
      <c r="I25" s="135">
        <v>0</v>
      </c>
      <c r="J25" s="135">
        <v>0</v>
      </c>
      <c r="K25" s="135">
        <v>0</v>
      </c>
      <c r="L25" s="135">
        <v>2</v>
      </c>
      <c r="M25" s="135">
        <v>1</v>
      </c>
      <c r="N25" s="135">
        <v>0</v>
      </c>
      <c r="O25" s="135">
        <v>2</v>
      </c>
      <c r="P25" s="135">
        <v>0</v>
      </c>
      <c r="Q25" s="135">
        <v>4</v>
      </c>
      <c r="R25" s="135">
        <v>0</v>
      </c>
      <c r="S25" s="135">
        <v>58</v>
      </c>
      <c r="T25" s="135">
        <v>8</v>
      </c>
      <c r="U25" s="135">
        <v>0</v>
      </c>
      <c r="V25" s="135">
        <v>0</v>
      </c>
      <c r="W25" s="135">
        <v>0</v>
      </c>
      <c r="X25" s="135">
        <v>0</v>
      </c>
      <c r="Y25" s="135">
        <v>0</v>
      </c>
      <c r="Z25" s="135">
        <v>0</v>
      </c>
      <c r="AA25" s="135">
        <v>2</v>
      </c>
      <c r="AB25" s="135">
        <v>0</v>
      </c>
      <c r="AC25" s="135">
        <v>6</v>
      </c>
      <c r="AD25" s="135">
        <v>0</v>
      </c>
      <c r="AE25" s="135">
        <v>1</v>
      </c>
      <c r="AF25" s="135">
        <v>0</v>
      </c>
      <c r="AG25" s="135">
        <v>8</v>
      </c>
      <c r="AH25" s="135">
        <v>5</v>
      </c>
      <c r="AI25" s="135">
        <v>0</v>
      </c>
      <c r="AJ25" s="135">
        <v>3</v>
      </c>
      <c r="AK25" s="135">
        <v>0</v>
      </c>
      <c r="AL25" s="135">
        <v>1</v>
      </c>
      <c r="AM25" s="135">
        <v>2</v>
      </c>
      <c r="AN25" s="135">
        <v>0</v>
      </c>
      <c r="AO25" s="135">
        <v>0</v>
      </c>
      <c r="AP25" s="135">
        <v>1</v>
      </c>
    </row>
    <row r="26" spans="1:42" customFormat="1" ht="15.6" x14ac:dyDescent="0.3">
      <c r="A26" s="158" t="s">
        <v>61</v>
      </c>
      <c r="B26" s="190">
        <v>111</v>
      </c>
      <c r="C26" s="135">
        <v>0</v>
      </c>
      <c r="D26" s="135">
        <v>0</v>
      </c>
      <c r="E26" s="135">
        <v>0</v>
      </c>
      <c r="F26" s="135">
        <v>0</v>
      </c>
      <c r="G26" s="135">
        <v>1</v>
      </c>
      <c r="H26" s="135">
        <v>4</v>
      </c>
      <c r="I26" s="135">
        <v>0</v>
      </c>
      <c r="J26" s="135">
        <v>0</v>
      </c>
      <c r="K26" s="135">
        <v>0</v>
      </c>
      <c r="L26" s="135">
        <v>0</v>
      </c>
      <c r="M26" s="135">
        <v>0</v>
      </c>
      <c r="N26" s="135">
        <v>0</v>
      </c>
      <c r="O26" s="135">
        <v>0</v>
      </c>
      <c r="P26" s="135">
        <v>0</v>
      </c>
      <c r="Q26" s="135">
        <v>1</v>
      </c>
      <c r="R26" s="135">
        <v>0</v>
      </c>
      <c r="S26" s="135">
        <v>65</v>
      </c>
      <c r="T26" s="135">
        <v>5</v>
      </c>
      <c r="U26" s="135">
        <v>0</v>
      </c>
      <c r="V26" s="135">
        <v>0</v>
      </c>
      <c r="W26" s="135">
        <v>0</v>
      </c>
      <c r="X26" s="135">
        <v>0</v>
      </c>
      <c r="Y26" s="135">
        <v>0</v>
      </c>
      <c r="Z26" s="135">
        <v>0</v>
      </c>
      <c r="AA26" s="135">
        <v>0</v>
      </c>
      <c r="AB26" s="135">
        <v>0</v>
      </c>
      <c r="AC26" s="135">
        <v>11</v>
      </c>
      <c r="AD26" s="135">
        <v>2</v>
      </c>
      <c r="AE26" s="135">
        <v>0</v>
      </c>
      <c r="AF26" s="135">
        <v>0</v>
      </c>
      <c r="AG26" s="135">
        <v>9</v>
      </c>
      <c r="AH26" s="135">
        <v>4</v>
      </c>
      <c r="AI26" s="135">
        <v>0</v>
      </c>
      <c r="AJ26" s="135">
        <v>3</v>
      </c>
      <c r="AK26" s="135">
        <v>0</v>
      </c>
      <c r="AL26" s="135">
        <v>0</v>
      </c>
      <c r="AM26" s="135">
        <v>2</v>
      </c>
      <c r="AN26" s="135">
        <v>2</v>
      </c>
      <c r="AO26" s="135">
        <v>1</v>
      </c>
      <c r="AP26" s="135">
        <v>1</v>
      </c>
    </row>
    <row r="27" spans="1:42" customFormat="1" ht="15.6" x14ac:dyDescent="0.3">
      <c r="A27" s="158" t="s">
        <v>62</v>
      </c>
      <c r="B27" s="190">
        <v>122</v>
      </c>
      <c r="C27" s="135">
        <v>0</v>
      </c>
      <c r="D27" s="135">
        <v>0</v>
      </c>
      <c r="E27" s="135">
        <v>3</v>
      </c>
      <c r="F27" s="135">
        <v>0</v>
      </c>
      <c r="G27" s="135">
        <v>0</v>
      </c>
      <c r="H27" s="135">
        <v>12</v>
      </c>
      <c r="I27" s="135">
        <v>0</v>
      </c>
      <c r="J27" s="135">
        <v>1</v>
      </c>
      <c r="K27" s="135">
        <v>0</v>
      </c>
      <c r="L27" s="135">
        <v>1</v>
      </c>
      <c r="M27" s="135">
        <v>0</v>
      </c>
      <c r="N27" s="135">
        <v>0</v>
      </c>
      <c r="O27" s="135">
        <v>0</v>
      </c>
      <c r="P27" s="135">
        <v>1</v>
      </c>
      <c r="Q27" s="135">
        <v>2</v>
      </c>
      <c r="R27" s="135">
        <v>1</v>
      </c>
      <c r="S27" s="135">
        <v>50</v>
      </c>
      <c r="T27" s="135">
        <v>5</v>
      </c>
      <c r="U27" s="135">
        <v>0</v>
      </c>
      <c r="V27" s="135">
        <v>1</v>
      </c>
      <c r="W27" s="135">
        <v>1</v>
      </c>
      <c r="X27" s="135">
        <v>0</v>
      </c>
      <c r="Y27" s="135">
        <v>2</v>
      </c>
      <c r="Z27" s="135">
        <v>0</v>
      </c>
      <c r="AA27" s="135">
        <v>0</v>
      </c>
      <c r="AB27" s="135">
        <v>1</v>
      </c>
      <c r="AC27" s="135">
        <v>16</v>
      </c>
      <c r="AD27" s="135">
        <v>0</v>
      </c>
      <c r="AE27" s="135">
        <v>0</v>
      </c>
      <c r="AF27" s="135">
        <v>0</v>
      </c>
      <c r="AG27" s="135">
        <v>9</v>
      </c>
      <c r="AH27" s="135">
        <v>4</v>
      </c>
      <c r="AI27" s="135">
        <v>0</v>
      </c>
      <c r="AJ27" s="135">
        <v>3</v>
      </c>
      <c r="AK27" s="135">
        <v>0</v>
      </c>
      <c r="AL27" s="135">
        <v>0</v>
      </c>
      <c r="AM27" s="135">
        <v>4</v>
      </c>
      <c r="AN27" s="135">
        <v>0</v>
      </c>
      <c r="AO27" s="135">
        <v>4</v>
      </c>
      <c r="AP27" s="135">
        <v>1</v>
      </c>
    </row>
    <row r="28" spans="1:42" customFormat="1" ht="15.6" x14ac:dyDescent="0.3">
      <c r="A28" s="158" t="s">
        <v>63</v>
      </c>
      <c r="B28" s="190">
        <v>104</v>
      </c>
      <c r="C28" s="135">
        <v>0</v>
      </c>
      <c r="D28" s="135">
        <v>0</v>
      </c>
      <c r="E28" s="135">
        <v>2</v>
      </c>
      <c r="F28" s="135">
        <v>0</v>
      </c>
      <c r="G28" s="135">
        <v>0</v>
      </c>
      <c r="H28" s="135">
        <v>5</v>
      </c>
      <c r="I28" s="135">
        <v>0</v>
      </c>
      <c r="J28" s="135">
        <v>0</v>
      </c>
      <c r="K28" s="135">
        <v>0</v>
      </c>
      <c r="L28" s="135">
        <v>0</v>
      </c>
      <c r="M28" s="135">
        <v>1</v>
      </c>
      <c r="N28" s="135">
        <v>0</v>
      </c>
      <c r="O28" s="135">
        <v>1</v>
      </c>
      <c r="P28" s="135">
        <v>2</v>
      </c>
      <c r="Q28" s="135">
        <v>4</v>
      </c>
      <c r="R28" s="135">
        <v>1</v>
      </c>
      <c r="S28" s="135">
        <v>55</v>
      </c>
      <c r="T28" s="135">
        <v>2</v>
      </c>
      <c r="U28" s="135">
        <v>1</v>
      </c>
      <c r="V28" s="135">
        <v>0</v>
      </c>
      <c r="W28" s="135">
        <v>0</v>
      </c>
      <c r="X28" s="135">
        <v>0</v>
      </c>
      <c r="Y28" s="135">
        <v>0</v>
      </c>
      <c r="Z28" s="135">
        <v>0</v>
      </c>
      <c r="AA28" s="135">
        <v>0</v>
      </c>
      <c r="AB28" s="135">
        <v>2</v>
      </c>
      <c r="AC28" s="135">
        <v>8</v>
      </c>
      <c r="AD28" s="135">
        <v>0</v>
      </c>
      <c r="AE28" s="135">
        <v>2</v>
      </c>
      <c r="AF28" s="135">
        <v>0</v>
      </c>
      <c r="AG28" s="135">
        <v>8</v>
      </c>
      <c r="AH28" s="135">
        <v>1</v>
      </c>
      <c r="AI28" s="135">
        <v>1</v>
      </c>
      <c r="AJ28" s="135">
        <v>3</v>
      </c>
      <c r="AK28" s="135">
        <v>0</v>
      </c>
      <c r="AL28" s="135">
        <v>1</v>
      </c>
      <c r="AM28" s="135">
        <v>3</v>
      </c>
      <c r="AN28" s="135">
        <v>0</v>
      </c>
      <c r="AO28" s="135">
        <v>0</v>
      </c>
      <c r="AP28" s="135">
        <v>1</v>
      </c>
    </row>
    <row r="29" spans="1:42" customFormat="1" ht="15.6" x14ac:dyDescent="0.3">
      <c r="A29" s="158" t="s">
        <v>64</v>
      </c>
      <c r="B29" s="190">
        <v>31</v>
      </c>
      <c r="C29" s="135">
        <v>0</v>
      </c>
      <c r="D29" s="135">
        <v>0</v>
      </c>
      <c r="E29" s="135">
        <v>0</v>
      </c>
      <c r="F29" s="135">
        <v>0</v>
      </c>
      <c r="G29" s="135">
        <v>0</v>
      </c>
      <c r="H29" s="135">
        <v>3</v>
      </c>
      <c r="I29" s="135">
        <v>0</v>
      </c>
      <c r="J29" s="135">
        <v>0</v>
      </c>
      <c r="K29" s="135">
        <v>0</v>
      </c>
      <c r="L29" s="135">
        <v>0</v>
      </c>
      <c r="M29" s="135">
        <v>0</v>
      </c>
      <c r="N29" s="135">
        <v>0</v>
      </c>
      <c r="O29" s="135">
        <v>0</v>
      </c>
      <c r="P29" s="135">
        <v>0</v>
      </c>
      <c r="Q29" s="135">
        <v>0</v>
      </c>
      <c r="R29" s="135">
        <v>0</v>
      </c>
      <c r="S29" s="135">
        <v>7</v>
      </c>
      <c r="T29" s="135">
        <v>2</v>
      </c>
      <c r="U29" s="135">
        <v>0</v>
      </c>
      <c r="V29" s="135">
        <v>0</v>
      </c>
      <c r="W29" s="135">
        <v>0</v>
      </c>
      <c r="X29" s="135">
        <v>0</v>
      </c>
      <c r="Y29" s="135">
        <v>0</v>
      </c>
      <c r="Z29" s="135">
        <v>0</v>
      </c>
      <c r="AA29" s="135">
        <v>0</v>
      </c>
      <c r="AB29" s="135">
        <v>0</v>
      </c>
      <c r="AC29" s="135">
        <v>5</v>
      </c>
      <c r="AD29" s="135">
        <v>0</v>
      </c>
      <c r="AE29" s="135">
        <v>0</v>
      </c>
      <c r="AF29" s="135">
        <v>0</v>
      </c>
      <c r="AG29" s="135">
        <v>1</v>
      </c>
      <c r="AH29" s="135">
        <v>4</v>
      </c>
      <c r="AI29" s="135">
        <v>1</v>
      </c>
      <c r="AJ29" s="135">
        <v>5</v>
      </c>
      <c r="AK29" s="135">
        <v>0</v>
      </c>
      <c r="AL29" s="135">
        <v>0</v>
      </c>
      <c r="AM29" s="135">
        <v>1</v>
      </c>
      <c r="AN29" s="135">
        <v>0</v>
      </c>
      <c r="AO29" s="135">
        <v>0</v>
      </c>
      <c r="AP29" s="135">
        <v>2</v>
      </c>
    </row>
    <row r="30" spans="1:42" customFormat="1" ht="15.6" x14ac:dyDescent="0.3">
      <c r="A30" s="158" t="s">
        <v>65</v>
      </c>
      <c r="B30" s="190">
        <v>123</v>
      </c>
      <c r="C30" s="135">
        <v>0</v>
      </c>
      <c r="D30" s="135">
        <v>1</v>
      </c>
      <c r="E30" s="135">
        <v>1</v>
      </c>
      <c r="F30" s="135">
        <v>0</v>
      </c>
      <c r="G30" s="135">
        <v>0</v>
      </c>
      <c r="H30" s="135">
        <v>8</v>
      </c>
      <c r="I30" s="135">
        <v>0</v>
      </c>
      <c r="J30" s="135">
        <v>1</v>
      </c>
      <c r="K30" s="135">
        <v>0</v>
      </c>
      <c r="L30" s="135">
        <v>0</v>
      </c>
      <c r="M30" s="135">
        <v>1</v>
      </c>
      <c r="N30" s="135">
        <v>0</v>
      </c>
      <c r="O30" s="135">
        <v>5</v>
      </c>
      <c r="P30" s="135">
        <v>1</v>
      </c>
      <c r="Q30" s="135">
        <v>3</v>
      </c>
      <c r="R30" s="135">
        <v>0</v>
      </c>
      <c r="S30" s="135">
        <v>32</v>
      </c>
      <c r="T30" s="135">
        <v>5</v>
      </c>
      <c r="U30" s="135">
        <v>0</v>
      </c>
      <c r="V30" s="135">
        <v>0</v>
      </c>
      <c r="W30" s="135">
        <v>2</v>
      </c>
      <c r="X30" s="135">
        <v>0</v>
      </c>
      <c r="Y30" s="135">
        <v>0</v>
      </c>
      <c r="Z30" s="135">
        <v>0</v>
      </c>
      <c r="AA30" s="135">
        <v>0</v>
      </c>
      <c r="AB30" s="135">
        <v>1</v>
      </c>
      <c r="AC30" s="135">
        <v>19</v>
      </c>
      <c r="AD30" s="135">
        <v>0</v>
      </c>
      <c r="AE30" s="135">
        <v>1</v>
      </c>
      <c r="AF30" s="135">
        <v>0</v>
      </c>
      <c r="AG30" s="135">
        <v>13</v>
      </c>
      <c r="AH30" s="135">
        <v>5</v>
      </c>
      <c r="AI30" s="135">
        <v>0</v>
      </c>
      <c r="AJ30" s="135">
        <v>9</v>
      </c>
      <c r="AK30" s="135">
        <v>0</v>
      </c>
      <c r="AL30" s="135">
        <v>0</v>
      </c>
      <c r="AM30" s="135">
        <v>9</v>
      </c>
      <c r="AN30" s="135">
        <v>0</v>
      </c>
      <c r="AO30" s="135">
        <v>4</v>
      </c>
      <c r="AP30" s="135">
        <v>2</v>
      </c>
    </row>
    <row r="31" spans="1:42" customFormat="1" ht="15.6" x14ac:dyDescent="0.3">
      <c r="A31" s="158" t="s">
        <v>66</v>
      </c>
      <c r="B31" s="190">
        <v>127</v>
      </c>
      <c r="C31" s="135">
        <v>0</v>
      </c>
      <c r="D31" s="135">
        <v>2</v>
      </c>
      <c r="E31" s="135">
        <v>2</v>
      </c>
      <c r="F31" s="135">
        <v>4</v>
      </c>
      <c r="G31" s="135">
        <v>7</v>
      </c>
      <c r="H31" s="135">
        <v>8</v>
      </c>
      <c r="I31" s="135">
        <v>0</v>
      </c>
      <c r="J31" s="135">
        <v>2</v>
      </c>
      <c r="K31" s="135">
        <v>1</v>
      </c>
      <c r="L31" s="135">
        <v>1</v>
      </c>
      <c r="M31" s="135">
        <v>1</v>
      </c>
      <c r="N31" s="135">
        <v>0</v>
      </c>
      <c r="O31" s="135">
        <v>4</v>
      </c>
      <c r="P31" s="135">
        <v>3</v>
      </c>
      <c r="Q31" s="135">
        <v>0</v>
      </c>
      <c r="R31" s="135">
        <v>0</v>
      </c>
      <c r="S31" s="135">
        <v>25</v>
      </c>
      <c r="T31" s="135">
        <v>5</v>
      </c>
      <c r="U31" s="135">
        <v>1</v>
      </c>
      <c r="V31" s="135">
        <v>1</v>
      </c>
      <c r="W31" s="135">
        <v>1</v>
      </c>
      <c r="X31" s="135">
        <v>3</v>
      </c>
      <c r="Y31" s="135">
        <v>1</v>
      </c>
      <c r="Z31" s="135">
        <v>1</v>
      </c>
      <c r="AA31" s="135">
        <v>0</v>
      </c>
      <c r="AB31" s="135">
        <v>1</v>
      </c>
      <c r="AC31" s="135">
        <v>11</v>
      </c>
      <c r="AD31" s="135">
        <v>1</v>
      </c>
      <c r="AE31" s="135">
        <v>1</v>
      </c>
      <c r="AF31" s="135">
        <v>0</v>
      </c>
      <c r="AG31" s="135">
        <v>5</v>
      </c>
      <c r="AH31" s="135">
        <v>19</v>
      </c>
      <c r="AI31" s="135">
        <v>0</v>
      </c>
      <c r="AJ31" s="135">
        <v>4</v>
      </c>
      <c r="AK31" s="135">
        <v>0</v>
      </c>
      <c r="AL31" s="135">
        <v>3</v>
      </c>
      <c r="AM31" s="135">
        <v>6</v>
      </c>
      <c r="AN31" s="135">
        <v>0</v>
      </c>
      <c r="AO31" s="135">
        <v>0</v>
      </c>
      <c r="AP31" s="135">
        <v>3</v>
      </c>
    </row>
    <row r="32" spans="1:42" customFormat="1" ht="15.6" x14ac:dyDescent="0.3">
      <c r="A32" s="158" t="s">
        <v>67</v>
      </c>
      <c r="B32" s="190">
        <v>42</v>
      </c>
      <c r="C32" s="135">
        <v>0</v>
      </c>
      <c r="D32" s="135">
        <v>0</v>
      </c>
      <c r="E32" s="135">
        <v>0</v>
      </c>
      <c r="F32" s="135">
        <v>0</v>
      </c>
      <c r="G32" s="135">
        <v>0</v>
      </c>
      <c r="H32" s="135">
        <v>2</v>
      </c>
      <c r="I32" s="135">
        <v>0</v>
      </c>
      <c r="J32" s="135">
        <v>0</v>
      </c>
      <c r="K32" s="135">
        <v>0</v>
      </c>
      <c r="L32" s="135">
        <v>0</v>
      </c>
      <c r="M32" s="135">
        <v>0</v>
      </c>
      <c r="N32" s="135">
        <v>0</v>
      </c>
      <c r="O32" s="135">
        <v>0</v>
      </c>
      <c r="P32" s="135">
        <v>0</v>
      </c>
      <c r="Q32" s="135">
        <v>0</v>
      </c>
      <c r="R32" s="135">
        <v>0</v>
      </c>
      <c r="S32" s="135">
        <v>14</v>
      </c>
      <c r="T32" s="135">
        <v>3</v>
      </c>
      <c r="U32" s="135">
        <v>0</v>
      </c>
      <c r="V32" s="135">
        <v>0</v>
      </c>
      <c r="W32" s="135">
        <v>0</v>
      </c>
      <c r="X32" s="135">
        <v>0</v>
      </c>
      <c r="Y32" s="135">
        <v>0</v>
      </c>
      <c r="Z32" s="135">
        <v>0</v>
      </c>
      <c r="AA32" s="135">
        <v>0</v>
      </c>
      <c r="AB32" s="135">
        <v>0</v>
      </c>
      <c r="AC32" s="135">
        <v>10</v>
      </c>
      <c r="AD32" s="135">
        <v>0</v>
      </c>
      <c r="AE32" s="135">
        <v>1</v>
      </c>
      <c r="AF32" s="135">
        <v>0</v>
      </c>
      <c r="AG32" s="135">
        <v>5</v>
      </c>
      <c r="AH32" s="135">
        <v>3</v>
      </c>
      <c r="AI32" s="135">
        <v>0</v>
      </c>
      <c r="AJ32" s="135">
        <v>1</v>
      </c>
      <c r="AK32" s="135">
        <v>0</v>
      </c>
      <c r="AL32" s="135">
        <v>0</v>
      </c>
      <c r="AM32" s="135">
        <v>1</v>
      </c>
      <c r="AN32" s="135">
        <v>1</v>
      </c>
      <c r="AO32" s="135">
        <v>1</v>
      </c>
      <c r="AP32" s="135">
        <v>0</v>
      </c>
    </row>
    <row r="33" spans="1:42" customFormat="1" ht="15.6" x14ac:dyDescent="0.3">
      <c r="A33" s="158" t="s">
        <v>68</v>
      </c>
      <c r="B33" s="190">
        <v>243</v>
      </c>
      <c r="C33" s="135">
        <v>0</v>
      </c>
      <c r="D33" s="135">
        <v>0</v>
      </c>
      <c r="E33" s="135">
        <v>5</v>
      </c>
      <c r="F33" s="135">
        <v>1</v>
      </c>
      <c r="G33" s="135">
        <v>2</v>
      </c>
      <c r="H33" s="135">
        <v>26</v>
      </c>
      <c r="I33" s="135">
        <v>0</v>
      </c>
      <c r="J33" s="135">
        <v>3</v>
      </c>
      <c r="K33" s="135">
        <v>2</v>
      </c>
      <c r="L33" s="135">
        <v>1</v>
      </c>
      <c r="M33" s="135">
        <v>0</v>
      </c>
      <c r="N33" s="135">
        <v>0</v>
      </c>
      <c r="O33" s="135">
        <v>3</v>
      </c>
      <c r="P33" s="135">
        <v>1</v>
      </c>
      <c r="Q33" s="135">
        <v>2</v>
      </c>
      <c r="R33" s="135">
        <v>1</v>
      </c>
      <c r="S33" s="135">
        <v>69</v>
      </c>
      <c r="T33" s="135">
        <v>5</v>
      </c>
      <c r="U33" s="135">
        <v>2</v>
      </c>
      <c r="V33" s="135">
        <v>1</v>
      </c>
      <c r="W33" s="135">
        <v>2</v>
      </c>
      <c r="X33" s="135">
        <v>0</v>
      </c>
      <c r="Y33" s="135">
        <v>1</v>
      </c>
      <c r="Z33" s="135">
        <v>0</v>
      </c>
      <c r="AA33" s="135">
        <v>2</v>
      </c>
      <c r="AB33" s="135">
        <v>0</v>
      </c>
      <c r="AC33" s="135">
        <v>31</v>
      </c>
      <c r="AD33" s="135">
        <v>0</v>
      </c>
      <c r="AE33" s="135">
        <v>2</v>
      </c>
      <c r="AF33" s="135">
        <v>0</v>
      </c>
      <c r="AG33" s="135">
        <v>20</v>
      </c>
      <c r="AH33" s="135">
        <v>25</v>
      </c>
      <c r="AI33" s="135">
        <v>3</v>
      </c>
      <c r="AJ33" s="135">
        <v>16</v>
      </c>
      <c r="AK33" s="135">
        <v>0</v>
      </c>
      <c r="AL33" s="135">
        <v>4</v>
      </c>
      <c r="AM33" s="135">
        <v>8</v>
      </c>
      <c r="AN33" s="135">
        <v>0</v>
      </c>
      <c r="AO33" s="135">
        <v>1</v>
      </c>
      <c r="AP33" s="135">
        <v>4</v>
      </c>
    </row>
    <row r="34" spans="1:42" customFormat="1" ht="15.6" x14ac:dyDescent="0.3">
      <c r="A34" s="158" t="s">
        <v>69</v>
      </c>
      <c r="B34" s="190">
        <v>26</v>
      </c>
      <c r="C34" s="135">
        <v>0</v>
      </c>
      <c r="D34" s="135">
        <v>0</v>
      </c>
      <c r="E34" s="135">
        <v>1</v>
      </c>
      <c r="F34" s="135">
        <v>0</v>
      </c>
      <c r="G34" s="135">
        <v>0</v>
      </c>
      <c r="H34" s="135">
        <v>3</v>
      </c>
      <c r="I34" s="135">
        <v>0</v>
      </c>
      <c r="J34" s="135">
        <v>0</v>
      </c>
      <c r="K34" s="135">
        <v>0</v>
      </c>
      <c r="L34" s="135">
        <v>0</v>
      </c>
      <c r="M34" s="135">
        <v>0</v>
      </c>
      <c r="N34" s="135">
        <v>0</v>
      </c>
      <c r="O34" s="135">
        <v>0</v>
      </c>
      <c r="P34" s="135">
        <v>0</v>
      </c>
      <c r="Q34" s="135">
        <v>0</v>
      </c>
      <c r="R34" s="135">
        <v>0</v>
      </c>
      <c r="S34" s="135">
        <v>10</v>
      </c>
      <c r="T34" s="135">
        <v>0</v>
      </c>
      <c r="U34" s="135">
        <v>0</v>
      </c>
      <c r="V34" s="135">
        <v>0</v>
      </c>
      <c r="W34" s="135">
        <v>0</v>
      </c>
      <c r="X34" s="135">
        <v>0</v>
      </c>
      <c r="Y34" s="135">
        <v>1</v>
      </c>
      <c r="Z34" s="135">
        <v>1</v>
      </c>
      <c r="AA34" s="135">
        <v>0</v>
      </c>
      <c r="AB34" s="135">
        <v>0</v>
      </c>
      <c r="AC34" s="135">
        <v>3</v>
      </c>
      <c r="AD34" s="135">
        <v>0</v>
      </c>
      <c r="AE34" s="135">
        <v>0</v>
      </c>
      <c r="AF34" s="135">
        <v>0</v>
      </c>
      <c r="AG34" s="135">
        <v>1</v>
      </c>
      <c r="AH34" s="135">
        <v>1</v>
      </c>
      <c r="AI34" s="135">
        <v>0</v>
      </c>
      <c r="AJ34" s="135">
        <v>3</v>
      </c>
      <c r="AK34" s="135">
        <v>0</v>
      </c>
      <c r="AL34" s="135">
        <v>0</v>
      </c>
      <c r="AM34" s="135">
        <v>2</v>
      </c>
      <c r="AN34" s="135">
        <v>0</v>
      </c>
      <c r="AO34" s="135">
        <v>0</v>
      </c>
      <c r="AP34" s="135">
        <v>0</v>
      </c>
    </row>
    <row r="35" spans="1:42" customFormat="1" ht="15.6" x14ac:dyDescent="0.3">
      <c r="A35" s="158" t="s">
        <v>70</v>
      </c>
      <c r="B35" s="190">
        <v>116</v>
      </c>
      <c r="C35" s="135">
        <v>0</v>
      </c>
      <c r="D35" s="135">
        <v>0</v>
      </c>
      <c r="E35" s="135">
        <v>4</v>
      </c>
      <c r="F35" s="135">
        <v>0</v>
      </c>
      <c r="G35" s="135">
        <v>1</v>
      </c>
      <c r="H35" s="135">
        <v>8</v>
      </c>
      <c r="I35" s="135">
        <v>0</v>
      </c>
      <c r="J35" s="135">
        <v>1</v>
      </c>
      <c r="K35" s="135">
        <v>0</v>
      </c>
      <c r="L35" s="135">
        <v>0</v>
      </c>
      <c r="M35" s="135">
        <v>0</v>
      </c>
      <c r="N35" s="135">
        <v>1</v>
      </c>
      <c r="O35" s="135">
        <v>0</v>
      </c>
      <c r="P35" s="135">
        <v>0</v>
      </c>
      <c r="Q35" s="135">
        <v>4</v>
      </c>
      <c r="R35" s="135">
        <v>0</v>
      </c>
      <c r="S35" s="135">
        <v>66</v>
      </c>
      <c r="T35" s="135">
        <v>2</v>
      </c>
      <c r="U35" s="135">
        <v>0</v>
      </c>
      <c r="V35" s="135">
        <v>0</v>
      </c>
      <c r="W35" s="135">
        <v>1</v>
      </c>
      <c r="X35" s="135">
        <v>0</v>
      </c>
      <c r="Y35" s="135">
        <v>2</v>
      </c>
      <c r="Z35" s="135">
        <v>0</v>
      </c>
      <c r="AA35" s="135">
        <v>1</v>
      </c>
      <c r="AB35" s="135">
        <v>0</v>
      </c>
      <c r="AC35" s="135">
        <v>11</v>
      </c>
      <c r="AD35" s="135">
        <v>0</v>
      </c>
      <c r="AE35" s="135">
        <v>2</v>
      </c>
      <c r="AF35" s="135">
        <v>0</v>
      </c>
      <c r="AG35" s="135">
        <v>5</v>
      </c>
      <c r="AH35" s="135">
        <v>2</v>
      </c>
      <c r="AI35" s="135">
        <v>0</v>
      </c>
      <c r="AJ35" s="135">
        <v>3</v>
      </c>
      <c r="AK35" s="135">
        <v>0</v>
      </c>
      <c r="AL35" s="135">
        <v>0</v>
      </c>
      <c r="AM35" s="135">
        <v>1</v>
      </c>
      <c r="AN35" s="135">
        <v>0</v>
      </c>
      <c r="AO35" s="135">
        <v>0</v>
      </c>
      <c r="AP35" s="135">
        <v>1</v>
      </c>
    </row>
    <row r="36" spans="1:42" customFormat="1" ht="15.6" x14ac:dyDescent="0.3">
      <c r="A36" s="158" t="s">
        <v>71</v>
      </c>
      <c r="B36" s="190">
        <v>89</v>
      </c>
      <c r="C36" s="135">
        <v>0</v>
      </c>
      <c r="D36" s="135">
        <v>0</v>
      </c>
      <c r="E36" s="135">
        <v>7</v>
      </c>
      <c r="F36" s="135">
        <v>1</v>
      </c>
      <c r="G36" s="135">
        <v>1</v>
      </c>
      <c r="H36" s="135">
        <v>5</v>
      </c>
      <c r="I36" s="135">
        <v>0</v>
      </c>
      <c r="J36" s="135">
        <v>1</v>
      </c>
      <c r="K36" s="135">
        <v>0</v>
      </c>
      <c r="L36" s="135">
        <v>0</v>
      </c>
      <c r="M36" s="135">
        <v>0</v>
      </c>
      <c r="N36" s="135">
        <v>0</v>
      </c>
      <c r="O36" s="135">
        <v>0</v>
      </c>
      <c r="P36" s="135">
        <v>0</v>
      </c>
      <c r="Q36" s="135">
        <v>1</v>
      </c>
      <c r="R36" s="135">
        <v>2</v>
      </c>
      <c r="S36" s="135">
        <v>25</v>
      </c>
      <c r="T36" s="135">
        <v>4</v>
      </c>
      <c r="U36" s="135">
        <v>0</v>
      </c>
      <c r="V36" s="135">
        <v>1</v>
      </c>
      <c r="W36" s="135">
        <v>1</v>
      </c>
      <c r="X36" s="135">
        <v>0</v>
      </c>
      <c r="Y36" s="135">
        <v>1</v>
      </c>
      <c r="Z36" s="135">
        <v>0</v>
      </c>
      <c r="AA36" s="135">
        <v>0</v>
      </c>
      <c r="AB36" s="135">
        <v>0</v>
      </c>
      <c r="AC36" s="135">
        <v>12</v>
      </c>
      <c r="AD36" s="135">
        <v>0</v>
      </c>
      <c r="AE36" s="135">
        <v>1</v>
      </c>
      <c r="AF36" s="135">
        <v>0</v>
      </c>
      <c r="AG36" s="135">
        <v>7</v>
      </c>
      <c r="AH36" s="135">
        <v>6</v>
      </c>
      <c r="AI36" s="135">
        <v>0</v>
      </c>
      <c r="AJ36" s="135">
        <v>5</v>
      </c>
      <c r="AK36" s="135">
        <v>0</v>
      </c>
      <c r="AL36" s="135">
        <v>0</v>
      </c>
      <c r="AM36" s="135">
        <v>3</v>
      </c>
      <c r="AN36" s="135">
        <v>2</v>
      </c>
      <c r="AO36" s="135">
        <v>2</v>
      </c>
      <c r="AP36" s="135">
        <v>1</v>
      </c>
    </row>
    <row r="37" spans="1:42" customFormat="1" ht="15.6" x14ac:dyDescent="0.3">
      <c r="A37" s="158" t="s">
        <v>72</v>
      </c>
      <c r="B37" s="190">
        <v>252</v>
      </c>
      <c r="C37" s="135">
        <v>0</v>
      </c>
      <c r="D37" s="135">
        <v>0</v>
      </c>
      <c r="E37" s="135">
        <v>5</v>
      </c>
      <c r="F37" s="135">
        <v>1</v>
      </c>
      <c r="G37" s="135">
        <v>2</v>
      </c>
      <c r="H37" s="135">
        <v>2</v>
      </c>
      <c r="I37" s="135">
        <v>0</v>
      </c>
      <c r="J37" s="135">
        <v>1</v>
      </c>
      <c r="K37" s="135">
        <v>0</v>
      </c>
      <c r="L37" s="135">
        <v>1</v>
      </c>
      <c r="M37" s="135">
        <v>0</v>
      </c>
      <c r="N37" s="135">
        <v>0</v>
      </c>
      <c r="O37" s="135">
        <v>2</v>
      </c>
      <c r="P37" s="135">
        <v>0</v>
      </c>
      <c r="Q37" s="135">
        <v>1</v>
      </c>
      <c r="R37" s="135">
        <v>0</v>
      </c>
      <c r="S37" s="135">
        <v>156</v>
      </c>
      <c r="T37" s="135">
        <v>11</v>
      </c>
      <c r="U37" s="135">
        <v>0</v>
      </c>
      <c r="V37" s="135">
        <v>2</v>
      </c>
      <c r="W37" s="135">
        <v>1</v>
      </c>
      <c r="X37" s="135">
        <v>0</v>
      </c>
      <c r="Y37" s="135">
        <v>0</v>
      </c>
      <c r="Z37" s="135">
        <v>1</v>
      </c>
      <c r="AA37" s="135">
        <v>0</v>
      </c>
      <c r="AB37" s="135">
        <v>0</v>
      </c>
      <c r="AC37" s="135">
        <v>13</v>
      </c>
      <c r="AD37" s="135">
        <v>0</v>
      </c>
      <c r="AE37" s="135">
        <v>4</v>
      </c>
      <c r="AF37" s="135">
        <v>1</v>
      </c>
      <c r="AG37" s="135">
        <v>23</v>
      </c>
      <c r="AH37" s="135">
        <v>5</v>
      </c>
      <c r="AI37" s="135">
        <v>0</v>
      </c>
      <c r="AJ37" s="135">
        <v>6</v>
      </c>
      <c r="AK37" s="135">
        <v>0</v>
      </c>
      <c r="AL37" s="135">
        <v>3</v>
      </c>
      <c r="AM37" s="135">
        <v>3</v>
      </c>
      <c r="AN37" s="135">
        <v>0</v>
      </c>
      <c r="AO37" s="135">
        <v>0</v>
      </c>
      <c r="AP37" s="135">
        <v>8</v>
      </c>
    </row>
    <row r="38" spans="1:42" customFormat="1" ht="15.6" x14ac:dyDescent="0.3">
      <c r="A38" s="158" t="s">
        <v>73</v>
      </c>
      <c r="B38" s="190">
        <v>161</v>
      </c>
      <c r="C38" s="135">
        <v>0</v>
      </c>
      <c r="D38" s="135">
        <v>0</v>
      </c>
      <c r="E38" s="135">
        <v>3</v>
      </c>
      <c r="F38" s="135">
        <v>2</v>
      </c>
      <c r="G38" s="135">
        <v>1</v>
      </c>
      <c r="H38" s="135">
        <v>6</v>
      </c>
      <c r="I38" s="135">
        <v>0</v>
      </c>
      <c r="J38" s="135">
        <v>1</v>
      </c>
      <c r="K38" s="135">
        <v>0</v>
      </c>
      <c r="L38" s="135">
        <v>0</v>
      </c>
      <c r="M38" s="135">
        <v>0</v>
      </c>
      <c r="N38" s="135">
        <v>0</v>
      </c>
      <c r="O38" s="135">
        <v>2</v>
      </c>
      <c r="P38" s="135">
        <v>0</v>
      </c>
      <c r="Q38" s="135">
        <v>1</v>
      </c>
      <c r="R38" s="135">
        <v>1</v>
      </c>
      <c r="S38" s="135">
        <v>54</v>
      </c>
      <c r="T38" s="135">
        <v>6</v>
      </c>
      <c r="U38" s="135">
        <v>1</v>
      </c>
      <c r="V38" s="135">
        <v>1</v>
      </c>
      <c r="W38" s="135">
        <v>0</v>
      </c>
      <c r="X38" s="135">
        <v>0</v>
      </c>
      <c r="Y38" s="135">
        <v>0</v>
      </c>
      <c r="Z38" s="135">
        <v>1</v>
      </c>
      <c r="AA38" s="135">
        <v>0</v>
      </c>
      <c r="AB38" s="135">
        <v>0</v>
      </c>
      <c r="AC38" s="135">
        <v>33</v>
      </c>
      <c r="AD38" s="135">
        <v>0</v>
      </c>
      <c r="AE38" s="135">
        <v>1</v>
      </c>
      <c r="AF38" s="135">
        <v>1</v>
      </c>
      <c r="AG38" s="135">
        <v>10</v>
      </c>
      <c r="AH38" s="135">
        <v>10</v>
      </c>
      <c r="AI38" s="135">
        <v>0</v>
      </c>
      <c r="AJ38" s="135">
        <v>16</v>
      </c>
      <c r="AK38" s="135">
        <v>0</v>
      </c>
      <c r="AL38" s="135">
        <v>0</v>
      </c>
      <c r="AM38" s="135">
        <v>4</v>
      </c>
      <c r="AN38" s="135">
        <v>0</v>
      </c>
      <c r="AO38" s="135">
        <v>1</v>
      </c>
      <c r="AP38" s="135">
        <v>5</v>
      </c>
    </row>
    <row r="39" spans="1:42" customFormat="1" ht="15.6" x14ac:dyDescent="0.3">
      <c r="A39" s="158" t="s">
        <v>74</v>
      </c>
      <c r="B39" s="190">
        <v>35</v>
      </c>
      <c r="C39" s="135">
        <v>0</v>
      </c>
      <c r="D39" s="135">
        <v>0</v>
      </c>
      <c r="E39" s="135">
        <v>2</v>
      </c>
      <c r="F39" s="135">
        <v>0</v>
      </c>
      <c r="G39" s="135">
        <v>0</v>
      </c>
      <c r="H39" s="135">
        <v>2</v>
      </c>
      <c r="I39" s="135">
        <v>0</v>
      </c>
      <c r="J39" s="135">
        <v>1</v>
      </c>
      <c r="K39" s="135">
        <v>0</v>
      </c>
      <c r="L39" s="135">
        <v>0</v>
      </c>
      <c r="M39" s="135">
        <v>2</v>
      </c>
      <c r="N39" s="135">
        <v>0</v>
      </c>
      <c r="O39" s="135">
        <v>1</v>
      </c>
      <c r="P39" s="135">
        <v>1</v>
      </c>
      <c r="Q39" s="135">
        <v>1</v>
      </c>
      <c r="R39" s="135">
        <v>1</v>
      </c>
      <c r="S39" s="135">
        <v>10</v>
      </c>
      <c r="T39" s="135">
        <v>0</v>
      </c>
      <c r="U39" s="135">
        <v>0</v>
      </c>
      <c r="V39" s="135">
        <v>0</v>
      </c>
      <c r="W39" s="135">
        <v>0</v>
      </c>
      <c r="X39" s="135">
        <v>0</v>
      </c>
      <c r="Y39" s="135">
        <v>0</v>
      </c>
      <c r="Z39" s="135">
        <v>0</v>
      </c>
      <c r="AA39" s="135">
        <v>0</v>
      </c>
      <c r="AB39" s="135">
        <v>1</v>
      </c>
      <c r="AC39" s="135">
        <v>0</v>
      </c>
      <c r="AD39" s="135">
        <v>0</v>
      </c>
      <c r="AE39" s="135">
        <v>0</v>
      </c>
      <c r="AF39" s="135">
        <v>0</v>
      </c>
      <c r="AG39" s="135">
        <v>4</v>
      </c>
      <c r="AH39" s="135">
        <v>4</v>
      </c>
      <c r="AI39" s="135">
        <v>1</v>
      </c>
      <c r="AJ39" s="135">
        <v>3</v>
      </c>
      <c r="AK39" s="135">
        <v>0</v>
      </c>
      <c r="AL39" s="135">
        <v>0</v>
      </c>
      <c r="AM39" s="135">
        <v>1</v>
      </c>
      <c r="AN39" s="135">
        <v>0</v>
      </c>
      <c r="AO39" s="135">
        <v>0</v>
      </c>
      <c r="AP39" s="135">
        <v>0</v>
      </c>
    </row>
    <row r="40" spans="1:42" customFormat="1" ht="15.6" x14ac:dyDescent="0.3">
      <c r="A40" s="158" t="s">
        <v>75</v>
      </c>
      <c r="B40" s="190">
        <v>139</v>
      </c>
      <c r="C40" s="135">
        <v>0</v>
      </c>
      <c r="D40" s="135">
        <v>0</v>
      </c>
      <c r="E40" s="135">
        <v>1</v>
      </c>
      <c r="F40" s="135">
        <v>0</v>
      </c>
      <c r="G40" s="135">
        <v>1</v>
      </c>
      <c r="H40" s="135">
        <v>7</v>
      </c>
      <c r="I40" s="135">
        <v>0</v>
      </c>
      <c r="J40" s="135">
        <v>1</v>
      </c>
      <c r="K40" s="135">
        <v>0</v>
      </c>
      <c r="L40" s="135">
        <v>0</v>
      </c>
      <c r="M40" s="135">
        <v>1</v>
      </c>
      <c r="N40" s="135">
        <v>0</v>
      </c>
      <c r="O40" s="135">
        <v>0</v>
      </c>
      <c r="P40" s="135">
        <v>0</v>
      </c>
      <c r="Q40" s="135">
        <v>4</v>
      </c>
      <c r="R40" s="135">
        <v>0</v>
      </c>
      <c r="S40" s="135">
        <v>60</v>
      </c>
      <c r="T40" s="135">
        <v>6</v>
      </c>
      <c r="U40" s="135">
        <v>2</v>
      </c>
      <c r="V40" s="135">
        <v>0</v>
      </c>
      <c r="W40" s="135">
        <v>0</v>
      </c>
      <c r="X40" s="135">
        <v>0</v>
      </c>
      <c r="Y40" s="135">
        <v>0</v>
      </c>
      <c r="Z40" s="135">
        <v>0</v>
      </c>
      <c r="AA40" s="135">
        <v>0</v>
      </c>
      <c r="AB40" s="135">
        <v>0</v>
      </c>
      <c r="AC40" s="135">
        <v>15</v>
      </c>
      <c r="AD40" s="135">
        <v>0</v>
      </c>
      <c r="AE40" s="135">
        <v>0</v>
      </c>
      <c r="AF40" s="135">
        <v>0</v>
      </c>
      <c r="AG40" s="135">
        <v>13</v>
      </c>
      <c r="AH40" s="135">
        <v>8</v>
      </c>
      <c r="AI40" s="135">
        <v>0</v>
      </c>
      <c r="AJ40" s="135">
        <v>13</v>
      </c>
      <c r="AK40" s="135">
        <v>0</v>
      </c>
      <c r="AL40" s="135">
        <v>1</v>
      </c>
      <c r="AM40" s="135">
        <v>4</v>
      </c>
      <c r="AN40" s="135">
        <v>0</v>
      </c>
      <c r="AO40" s="135">
        <v>0</v>
      </c>
      <c r="AP40" s="135">
        <v>2</v>
      </c>
    </row>
    <row r="41" spans="1:42" customFormat="1" ht="15.6" x14ac:dyDescent="0.3">
      <c r="A41" s="158" t="s">
        <v>76</v>
      </c>
      <c r="B41" s="190">
        <v>72</v>
      </c>
      <c r="C41" s="135">
        <v>0</v>
      </c>
      <c r="D41" s="135">
        <v>0</v>
      </c>
      <c r="E41" s="135">
        <v>2</v>
      </c>
      <c r="F41" s="135">
        <v>0</v>
      </c>
      <c r="G41" s="135">
        <v>1</v>
      </c>
      <c r="H41" s="135">
        <v>6</v>
      </c>
      <c r="I41" s="135">
        <v>0</v>
      </c>
      <c r="J41" s="135">
        <v>0</v>
      </c>
      <c r="K41" s="135">
        <v>0</v>
      </c>
      <c r="L41" s="135">
        <v>0</v>
      </c>
      <c r="M41" s="135">
        <v>0</v>
      </c>
      <c r="N41" s="135">
        <v>0</v>
      </c>
      <c r="O41" s="135">
        <v>0</v>
      </c>
      <c r="P41" s="135">
        <v>0</v>
      </c>
      <c r="Q41" s="135">
        <v>1</v>
      </c>
      <c r="R41" s="135">
        <v>0</v>
      </c>
      <c r="S41" s="135">
        <v>22</v>
      </c>
      <c r="T41" s="135">
        <v>0</v>
      </c>
      <c r="U41" s="135">
        <v>0</v>
      </c>
      <c r="V41" s="135">
        <v>0</v>
      </c>
      <c r="W41" s="135">
        <v>2</v>
      </c>
      <c r="X41" s="135">
        <v>0</v>
      </c>
      <c r="Y41" s="135">
        <v>1</v>
      </c>
      <c r="Z41" s="135">
        <v>0</v>
      </c>
      <c r="AA41" s="135">
        <v>1</v>
      </c>
      <c r="AB41" s="135">
        <v>0</v>
      </c>
      <c r="AC41" s="135">
        <v>13</v>
      </c>
      <c r="AD41" s="135">
        <v>0</v>
      </c>
      <c r="AE41" s="135">
        <v>1</v>
      </c>
      <c r="AF41" s="135">
        <v>0</v>
      </c>
      <c r="AG41" s="135">
        <v>12</v>
      </c>
      <c r="AH41" s="135">
        <v>4</v>
      </c>
      <c r="AI41" s="135">
        <v>0</v>
      </c>
      <c r="AJ41" s="135">
        <v>2</v>
      </c>
      <c r="AK41" s="135">
        <v>0</v>
      </c>
      <c r="AL41" s="135">
        <v>0</v>
      </c>
      <c r="AM41" s="135">
        <v>2</v>
      </c>
      <c r="AN41" s="135">
        <v>0</v>
      </c>
      <c r="AO41" s="135">
        <v>1</v>
      </c>
      <c r="AP41" s="135">
        <v>1</v>
      </c>
    </row>
    <row r="42" spans="1:42" customFormat="1" ht="15.6" x14ac:dyDescent="0.3">
      <c r="A42" s="158" t="s">
        <v>77</v>
      </c>
      <c r="B42" s="190">
        <v>1325</v>
      </c>
      <c r="C42" s="135">
        <v>1</v>
      </c>
      <c r="D42" s="135">
        <v>2</v>
      </c>
      <c r="E42" s="135">
        <v>45</v>
      </c>
      <c r="F42" s="135">
        <v>6</v>
      </c>
      <c r="G42" s="135">
        <v>9</v>
      </c>
      <c r="H42" s="135">
        <v>497</v>
      </c>
      <c r="I42" s="135">
        <v>0</v>
      </c>
      <c r="J42" s="135">
        <v>53</v>
      </c>
      <c r="K42" s="135">
        <v>2</v>
      </c>
      <c r="L42" s="135">
        <v>0</v>
      </c>
      <c r="M42" s="135">
        <v>19</v>
      </c>
      <c r="N42" s="135">
        <v>1</v>
      </c>
      <c r="O42" s="135">
        <v>13</v>
      </c>
      <c r="P42" s="135">
        <v>6</v>
      </c>
      <c r="Q42" s="135">
        <v>19</v>
      </c>
      <c r="R42" s="135">
        <v>6</v>
      </c>
      <c r="S42" s="135">
        <v>177</v>
      </c>
      <c r="T42" s="135">
        <v>37</v>
      </c>
      <c r="U42" s="135">
        <v>6</v>
      </c>
      <c r="V42" s="135">
        <v>27</v>
      </c>
      <c r="W42" s="135">
        <v>19</v>
      </c>
      <c r="X42" s="135">
        <v>0</v>
      </c>
      <c r="Y42" s="135">
        <v>4</v>
      </c>
      <c r="Z42" s="135">
        <v>7</v>
      </c>
      <c r="AA42" s="135">
        <v>16</v>
      </c>
      <c r="AB42" s="135">
        <v>2</v>
      </c>
      <c r="AC42" s="135">
        <v>75</v>
      </c>
      <c r="AD42" s="135">
        <v>9</v>
      </c>
      <c r="AE42" s="135">
        <v>3</v>
      </c>
      <c r="AF42" s="135">
        <v>6</v>
      </c>
      <c r="AG42" s="135">
        <v>50</v>
      </c>
      <c r="AH42" s="135">
        <v>53</v>
      </c>
      <c r="AI42" s="135">
        <v>6</v>
      </c>
      <c r="AJ42" s="135">
        <v>49</v>
      </c>
      <c r="AK42" s="135">
        <v>7</v>
      </c>
      <c r="AL42" s="135">
        <v>28</v>
      </c>
      <c r="AM42" s="135">
        <v>26</v>
      </c>
      <c r="AN42" s="135">
        <v>2</v>
      </c>
      <c r="AO42" s="135">
        <v>17</v>
      </c>
      <c r="AP42" s="135">
        <v>20</v>
      </c>
    </row>
    <row r="43" spans="1:42" customFormat="1" ht="15.6" x14ac:dyDescent="0.3">
      <c r="A43" s="158" t="s">
        <v>78</v>
      </c>
      <c r="B43" s="190">
        <v>161</v>
      </c>
      <c r="C43" s="135">
        <v>0</v>
      </c>
      <c r="D43" s="135">
        <v>0</v>
      </c>
      <c r="E43" s="135">
        <v>6</v>
      </c>
      <c r="F43" s="135">
        <v>0</v>
      </c>
      <c r="G43" s="135">
        <v>0</v>
      </c>
      <c r="H43" s="135">
        <v>10</v>
      </c>
      <c r="I43" s="135">
        <v>0</v>
      </c>
      <c r="J43" s="135">
        <v>0</v>
      </c>
      <c r="K43" s="135">
        <v>0</v>
      </c>
      <c r="L43" s="135">
        <v>0</v>
      </c>
      <c r="M43" s="135">
        <v>0</v>
      </c>
      <c r="N43" s="135">
        <v>0</v>
      </c>
      <c r="O43" s="135">
        <v>0</v>
      </c>
      <c r="P43" s="135">
        <v>0</v>
      </c>
      <c r="Q43" s="135">
        <v>3</v>
      </c>
      <c r="R43" s="135">
        <v>0</v>
      </c>
      <c r="S43" s="135">
        <v>94</v>
      </c>
      <c r="T43" s="135">
        <v>6</v>
      </c>
      <c r="U43" s="135">
        <v>0</v>
      </c>
      <c r="V43" s="135">
        <v>0</v>
      </c>
      <c r="W43" s="135">
        <v>2</v>
      </c>
      <c r="X43" s="135">
        <v>0</v>
      </c>
      <c r="Y43" s="135">
        <v>0</v>
      </c>
      <c r="Z43" s="135">
        <v>0</v>
      </c>
      <c r="AA43" s="135">
        <v>0</v>
      </c>
      <c r="AB43" s="135">
        <v>0</v>
      </c>
      <c r="AC43" s="135">
        <v>13</v>
      </c>
      <c r="AD43" s="135">
        <v>0</v>
      </c>
      <c r="AE43" s="135">
        <v>1</v>
      </c>
      <c r="AF43" s="135">
        <v>0</v>
      </c>
      <c r="AG43" s="135">
        <v>12</v>
      </c>
      <c r="AH43" s="135">
        <v>4</v>
      </c>
      <c r="AI43" s="135">
        <v>1</v>
      </c>
      <c r="AJ43" s="135">
        <v>4</v>
      </c>
      <c r="AK43" s="135">
        <v>0</v>
      </c>
      <c r="AL43" s="135">
        <v>0</v>
      </c>
      <c r="AM43" s="135">
        <v>1</v>
      </c>
      <c r="AN43" s="135">
        <v>2</v>
      </c>
      <c r="AO43" s="135">
        <v>0</v>
      </c>
      <c r="AP43" s="135">
        <v>2</v>
      </c>
    </row>
    <row r="44" spans="1:42" customFormat="1" ht="15.6" x14ac:dyDescent="0.3">
      <c r="A44" s="158" t="s">
        <v>79</v>
      </c>
      <c r="B44" s="190">
        <v>6</v>
      </c>
      <c r="C44" s="135">
        <v>0</v>
      </c>
      <c r="D44" s="135">
        <v>0</v>
      </c>
      <c r="E44" s="135">
        <v>0</v>
      </c>
      <c r="F44" s="135">
        <v>0</v>
      </c>
      <c r="G44" s="135">
        <v>0</v>
      </c>
      <c r="H44" s="135">
        <v>0</v>
      </c>
      <c r="I44" s="135">
        <v>0</v>
      </c>
      <c r="J44" s="135">
        <v>0</v>
      </c>
      <c r="K44" s="135">
        <v>0</v>
      </c>
      <c r="L44" s="135">
        <v>0</v>
      </c>
      <c r="M44" s="135">
        <v>0</v>
      </c>
      <c r="N44" s="135">
        <v>0</v>
      </c>
      <c r="O44" s="135">
        <v>0</v>
      </c>
      <c r="P44" s="135">
        <v>0</v>
      </c>
      <c r="Q44" s="135">
        <v>0</v>
      </c>
      <c r="R44" s="135">
        <v>0</v>
      </c>
      <c r="S44" s="135">
        <v>4</v>
      </c>
      <c r="T44" s="135">
        <v>1</v>
      </c>
      <c r="U44" s="135">
        <v>0</v>
      </c>
      <c r="V44" s="135">
        <v>0</v>
      </c>
      <c r="W44" s="135">
        <v>0</v>
      </c>
      <c r="X44" s="135">
        <v>0</v>
      </c>
      <c r="Y44" s="135">
        <v>0</v>
      </c>
      <c r="Z44" s="135">
        <v>0</v>
      </c>
      <c r="AA44" s="135">
        <v>0</v>
      </c>
      <c r="AB44" s="135">
        <v>0</v>
      </c>
      <c r="AC44" s="135">
        <v>0</v>
      </c>
      <c r="AD44" s="135">
        <v>0</v>
      </c>
      <c r="AE44" s="135">
        <v>0</v>
      </c>
      <c r="AF44" s="135">
        <v>0</v>
      </c>
      <c r="AG44" s="135">
        <v>0</v>
      </c>
      <c r="AH44" s="135">
        <v>0</v>
      </c>
      <c r="AI44" s="135">
        <v>0</v>
      </c>
      <c r="AJ44" s="135">
        <v>0</v>
      </c>
      <c r="AK44" s="135">
        <v>0</v>
      </c>
      <c r="AL44" s="135">
        <v>0</v>
      </c>
      <c r="AM44" s="135">
        <v>0</v>
      </c>
      <c r="AN44" s="135">
        <v>0</v>
      </c>
      <c r="AO44" s="135">
        <v>1</v>
      </c>
      <c r="AP44" s="135">
        <v>0</v>
      </c>
    </row>
    <row r="45" spans="1:42" customFormat="1" ht="15.6" x14ac:dyDescent="0.3">
      <c r="A45" s="158" t="s">
        <v>80</v>
      </c>
      <c r="B45" s="190">
        <v>78</v>
      </c>
      <c r="C45" s="135">
        <v>0</v>
      </c>
      <c r="D45" s="135">
        <v>0</v>
      </c>
      <c r="E45" s="135">
        <v>1</v>
      </c>
      <c r="F45" s="135">
        <v>0</v>
      </c>
      <c r="G45" s="135">
        <v>1</v>
      </c>
      <c r="H45" s="135">
        <v>4</v>
      </c>
      <c r="I45" s="135">
        <v>0</v>
      </c>
      <c r="J45" s="135">
        <v>3</v>
      </c>
      <c r="K45" s="135">
        <v>0</v>
      </c>
      <c r="L45" s="135">
        <v>0</v>
      </c>
      <c r="M45" s="135">
        <v>1</v>
      </c>
      <c r="N45" s="135">
        <v>0</v>
      </c>
      <c r="O45" s="135">
        <v>0</v>
      </c>
      <c r="P45" s="135">
        <v>0</v>
      </c>
      <c r="Q45" s="135">
        <v>0</v>
      </c>
      <c r="R45" s="135">
        <v>0</v>
      </c>
      <c r="S45" s="135">
        <v>17</v>
      </c>
      <c r="T45" s="135">
        <v>14</v>
      </c>
      <c r="U45" s="135">
        <v>0</v>
      </c>
      <c r="V45" s="135">
        <v>0</v>
      </c>
      <c r="W45" s="135">
        <v>0</v>
      </c>
      <c r="X45" s="135">
        <v>0</v>
      </c>
      <c r="Y45" s="135">
        <v>2</v>
      </c>
      <c r="Z45" s="135">
        <v>0</v>
      </c>
      <c r="AA45" s="135">
        <v>0</v>
      </c>
      <c r="AB45" s="135">
        <v>0</v>
      </c>
      <c r="AC45" s="135">
        <v>18</v>
      </c>
      <c r="AD45" s="135">
        <v>0</v>
      </c>
      <c r="AE45" s="135">
        <v>0</v>
      </c>
      <c r="AF45" s="135">
        <v>0</v>
      </c>
      <c r="AG45" s="135">
        <v>6</v>
      </c>
      <c r="AH45" s="135">
        <v>5</v>
      </c>
      <c r="AI45" s="135">
        <v>1</v>
      </c>
      <c r="AJ45" s="135">
        <v>4</v>
      </c>
      <c r="AK45" s="135">
        <v>0</v>
      </c>
      <c r="AL45" s="135">
        <v>0</v>
      </c>
      <c r="AM45" s="135">
        <v>1</v>
      </c>
      <c r="AN45" s="135">
        <v>0</v>
      </c>
      <c r="AO45" s="135">
        <v>0</v>
      </c>
      <c r="AP45" s="135">
        <v>0</v>
      </c>
    </row>
    <row r="46" spans="1:42" customFormat="1" ht="15.6" x14ac:dyDescent="0.3">
      <c r="A46" s="158" t="s">
        <v>81</v>
      </c>
      <c r="B46" s="190">
        <v>45</v>
      </c>
      <c r="C46" s="135">
        <v>0</v>
      </c>
      <c r="D46" s="135">
        <v>1</v>
      </c>
      <c r="E46" s="135">
        <v>1</v>
      </c>
      <c r="F46" s="135">
        <v>0</v>
      </c>
      <c r="G46" s="135">
        <v>1</v>
      </c>
      <c r="H46" s="135">
        <v>5</v>
      </c>
      <c r="I46" s="135">
        <v>0</v>
      </c>
      <c r="J46" s="135">
        <v>1</v>
      </c>
      <c r="K46" s="135">
        <v>0</v>
      </c>
      <c r="L46" s="135">
        <v>0</v>
      </c>
      <c r="M46" s="135">
        <v>0</v>
      </c>
      <c r="N46" s="135">
        <v>0</v>
      </c>
      <c r="O46" s="135">
        <v>2</v>
      </c>
      <c r="P46" s="135">
        <v>0</v>
      </c>
      <c r="Q46" s="135">
        <v>0</v>
      </c>
      <c r="R46" s="135">
        <v>1</v>
      </c>
      <c r="S46" s="135">
        <v>4</v>
      </c>
      <c r="T46" s="135">
        <v>1</v>
      </c>
      <c r="U46" s="135">
        <v>0</v>
      </c>
      <c r="V46" s="135">
        <v>0</v>
      </c>
      <c r="W46" s="135">
        <v>1</v>
      </c>
      <c r="X46" s="135">
        <v>0</v>
      </c>
      <c r="Y46" s="135">
        <v>0</v>
      </c>
      <c r="Z46" s="135">
        <v>0</v>
      </c>
      <c r="AA46" s="135">
        <v>0</v>
      </c>
      <c r="AB46" s="135">
        <v>2</v>
      </c>
      <c r="AC46" s="135">
        <v>6</v>
      </c>
      <c r="AD46" s="135">
        <v>0</v>
      </c>
      <c r="AE46" s="135">
        <v>1</v>
      </c>
      <c r="AF46" s="135">
        <v>0</v>
      </c>
      <c r="AG46" s="135">
        <v>4</v>
      </c>
      <c r="AH46" s="135">
        <v>8</v>
      </c>
      <c r="AI46" s="135">
        <v>0</v>
      </c>
      <c r="AJ46" s="135">
        <v>3</v>
      </c>
      <c r="AK46" s="135">
        <v>0</v>
      </c>
      <c r="AL46" s="135">
        <v>0</v>
      </c>
      <c r="AM46" s="135">
        <v>2</v>
      </c>
      <c r="AN46" s="135">
        <v>0</v>
      </c>
      <c r="AO46" s="135">
        <v>1</v>
      </c>
      <c r="AP46" s="135">
        <v>0</v>
      </c>
    </row>
    <row r="47" spans="1:42" customFormat="1" ht="15.6" x14ac:dyDescent="0.3">
      <c r="A47" s="158" t="s">
        <v>82</v>
      </c>
      <c r="B47" s="190">
        <v>121</v>
      </c>
      <c r="C47" s="135">
        <v>0</v>
      </c>
      <c r="D47" s="135">
        <v>0</v>
      </c>
      <c r="E47" s="135">
        <v>9</v>
      </c>
      <c r="F47" s="135">
        <v>2</v>
      </c>
      <c r="G47" s="135">
        <v>0</v>
      </c>
      <c r="H47" s="135">
        <v>10</v>
      </c>
      <c r="I47" s="135">
        <v>0</v>
      </c>
      <c r="J47" s="135">
        <v>0</v>
      </c>
      <c r="K47" s="135">
        <v>0</v>
      </c>
      <c r="L47" s="135">
        <v>1</v>
      </c>
      <c r="M47" s="135">
        <v>0</v>
      </c>
      <c r="N47" s="135">
        <v>0</v>
      </c>
      <c r="O47" s="135">
        <v>1</v>
      </c>
      <c r="P47" s="135">
        <v>0</v>
      </c>
      <c r="Q47" s="135">
        <v>1</v>
      </c>
      <c r="R47" s="135">
        <v>2</v>
      </c>
      <c r="S47" s="135">
        <v>35</v>
      </c>
      <c r="T47" s="135">
        <v>1</v>
      </c>
      <c r="U47" s="135">
        <v>0</v>
      </c>
      <c r="V47" s="135">
        <v>0</v>
      </c>
      <c r="W47" s="135">
        <v>3</v>
      </c>
      <c r="X47" s="135">
        <v>0</v>
      </c>
      <c r="Y47" s="135">
        <v>0</v>
      </c>
      <c r="Z47" s="135">
        <v>1</v>
      </c>
      <c r="AA47" s="135">
        <v>0</v>
      </c>
      <c r="AB47" s="135">
        <v>0</v>
      </c>
      <c r="AC47" s="135">
        <v>22</v>
      </c>
      <c r="AD47" s="135">
        <v>0</v>
      </c>
      <c r="AE47" s="135">
        <v>2</v>
      </c>
      <c r="AF47" s="135">
        <v>0</v>
      </c>
      <c r="AG47" s="135">
        <v>9</v>
      </c>
      <c r="AH47" s="135">
        <v>6</v>
      </c>
      <c r="AI47" s="135">
        <v>0</v>
      </c>
      <c r="AJ47" s="135">
        <v>10</v>
      </c>
      <c r="AK47" s="135">
        <v>0</v>
      </c>
      <c r="AL47" s="135">
        <v>0</v>
      </c>
      <c r="AM47" s="135">
        <v>4</v>
      </c>
      <c r="AN47" s="135">
        <v>1</v>
      </c>
      <c r="AO47" s="135">
        <v>1</v>
      </c>
      <c r="AP47" s="135">
        <v>0</v>
      </c>
    </row>
    <row r="48" spans="1:42" customFormat="1" ht="15.6" x14ac:dyDescent="0.3">
      <c r="A48" s="158" t="s">
        <v>83</v>
      </c>
      <c r="B48" s="190">
        <v>871</v>
      </c>
      <c r="C48" s="135">
        <v>0</v>
      </c>
      <c r="D48" s="135">
        <v>0</v>
      </c>
      <c r="E48" s="135">
        <v>12</v>
      </c>
      <c r="F48" s="135">
        <v>6</v>
      </c>
      <c r="G48" s="135">
        <v>10</v>
      </c>
      <c r="H48" s="135">
        <v>51</v>
      </c>
      <c r="I48" s="135">
        <v>0</v>
      </c>
      <c r="J48" s="135">
        <v>10</v>
      </c>
      <c r="K48" s="135">
        <v>3</v>
      </c>
      <c r="L48" s="135">
        <v>0</v>
      </c>
      <c r="M48" s="135">
        <v>3</v>
      </c>
      <c r="N48" s="135">
        <v>1</v>
      </c>
      <c r="O48" s="135">
        <v>3</v>
      </c>
      <c r="P48" s="135">
        <v>3</v>
      </c>
      <c r="Q48" s="135">
        <v>12</v>
      </c>
      <c r="R48" s="135">
        <v>1</v>
      </c>
      <c r="S48" s="135">
        <v>357</v>
      </c>
      <c r="T48" s="135">
        <v>46</v>
      </c>
      <c r="U48" s="135">
        <v>4</v>
      </c>
      <c r="V48" s="135">
        <v>3</v>
      </c>
      <c r="W48" s="135">
        <v>3</v>
      </c>
      <c r="X48" s="135">
        <v>0</v>
      </c>
      <c r="Y48" s="135">
        <v>5</v>
      </c>
      <c r="Z48" s="135">
        <v>2</v>
      </c>
      <c r="AA48" s="135">
        <v>1</v>
      </c>
      <c r="AB48" s="135">
        <v>0</v>
      </c>
      <c r="AC48" s="135">
        <v>115</v>
      </c>
      <c r="AD48" s="135">
        <v>1</v>
      </c>
      <c r="AE48" s="135">
        <v>6</v>
      </c>
      <c r="AF48" s="135">
        <v>4</v>
      </c>
      <c r="AG48" s="135">
        <v>75</v>
      </c>
      <c r="AH48" s="135">
        <v>44</v>
      </c>
      <c r="AI48" s="135">
        <v>1</v>
      </c>
      <c r="AJ48" s="135">
        <v>39</v>
      </c>
      <c r="AK48" s="135">
        <v>0</v>
      </c>
      <c r="AL48" s="135">
        <v>5</v>
      </c>
      <c r="AM48" s="135">
        <v>26</v>
      </c>
      <c r="AN48" s="135">
        <v>4</v>
      </c>
      <c r="AO48" s="135">
        <v>7</v>
      </c>
      <c r="AP48" s="135">
        <v>8</v>
      </c>
    </row>
    <row r="49" spans="1:42" customFormat="1" ht="15.6" x14ac:dyDescent="0.3">
      <c r="A49" s="158" t="s">
        <v>84</v>
      </c>
      <c r="B49" s="190">
        <v>201</v>
      </c>
      <c r="C49" s="135">
        <v>0</v>
      </c>
      <c r="D49" s="135">
        <v>0</v>
      </c>
      <c r="E49" s="135">
        <v>6</v>
      </c>
      <c r="F49" s="135">
        <v>1</v>
      </c>
      <c r="G49" s="135">
        <v>5</v>
      </c>
      <c r="H49" s="135">
        <v>16</v>
      </c>
      <c r="I49" s="135">
        <v>0</v>
      </c>
      <c r="J49" s="135">
        <v>6</v>
      </c>
      <c r="K49" s="135">
        <v>1</v>
      </c>
      <c r="L49" s="135">
        <v>0</v>
      </c>
      <c r="M49" s="135">
        <v>1</v>
      </c>
      <c r="N49" s="135">
        <v>0</v>
      </c>
      <c r="O49" s="135">
        <v>3</v>
      </c>
      <c r="P49" s="135">
        <v>1</v>
      </c>
      <c r="Q49" s="135">
        <v>2</v>
      </c>
      <c r="R49" s="135">
        <v>1</v>
      </c>
      <c r="S49" s="135">
        <v>62</v>
      </c>
      <c r="T49" s="135">
        <v>10</v>
      </c>
      <c r="U49" s="135">
        <v>1</v>
      </c>
      <c r="V49" s="135">
        <v>1</v>
      </c>
      <c r="W49" s="135">
        <v>1</v>
      </c>
      <c r="X49" s="135">
        <v>1</v>
      </c>
      <c r="Y49" s="135">
        <v>2</v>
      </c>
      <c r="Z49" s="135">
        <v>1</v>
      </c>
      <c r="AA49" s="135">
        <v>2</v>
      </c>
      <c r="AB49" s="135">
        <v>0</v>
      </c>
      <c r="AC49" s="135">
        <v>11</v>
      </c>
      <c r="AD49" s="135">
        <v>2</v>
      </c>
      <c r="AE49" s="135">
        <v>1</v>
      </c>
      <c r="AF49" s="135">
        <v>1</v>
      </c>
      <c r="AG49" s="135">
        <v>18</v>
      </c>
      <c r="AH49" s="135">
        <v>23</v>
      </c>
      <c r="AI49" s="135">
        <v>1</v>
      </c>
      <c r="AJ49" s="135">
        <v>11</v>
      </c>
      <c r="AK49" s="135">
        <v>0</v>
      </c>
      <c r="AL49" s="135">
        <v>0</v>
      </c>
      <c r="AM49" s="135">
        <v>5</v>
      </c>
      <c r="AN49" s="135">
        <v>0</v>
      </c>
      <c r="AO49" s="135">
        <v>3</v>
      </c>
      <c r="AP49" s="135">
        <v>1</v>
      </c>
    </row>
    <row r="50" spans="1:42" customFormat="1" ht="15.6" x14ac:dyDescent="0.3">
      <c r="A50" s="158" t="s">
        <v>85</v>
      </c>
      <c r="B50" s="190">
        <v>16</v>
      </c>
      <c r="C50" s="135">
        <v>0</v>
      </c>
      <c r="D50" s="135">
        <v>0</v>
      </c>
      <c r="E50" s="135">
        <v>1</v>
      </c>
      <c r="F50" s="135">
        <v>0</v>
      </c>
      <c r="G50" s="135">
        <v>0</v>
      </c>
      <c r="H50" s="135">
        <v>1</v>
      </c>
      <c r="I50" s="135">
        <v>0</v>
      </c>
      <c r="J50" s="135">
        <v>0</v>
      </c>
      <c r="K50" s="135">
        <v>0</v>
      </c>
      <c r="L50" s="135">
        <v>0</v>
      </c>
      <c r="M50" s="135">
        <v>0</v>
      </c>
      <c r="N50" s="135">
        <v>0</v>
      </c>
      <c r="O50" s="135">
        <v>0</v>
      </c>
      <c r="P50" s="135">
        <v>0</v>
      </c>
      <c r="Q50" s="135">
        <v>0</v>
      </c>
      <c r="R50" s="135">
        <v>0</v>
      </c>
      <c r="S50" s="135">
        <v>4</v>
      </c>
      <c r="T50" s="135">
        <v>2</v>
      </c>
      <c r="U50" s="135">
        <v>0</v>
      </c>
      <c r="V50" s="135">
        <v>0</v>
      </c>
      <c r="W50" s="135">
        <v>0</v>
      </c>
      <c r="X50" s="135">
        <v>0</v>
      </c>
      <c r="Y50" s="135">
        <v>0</v>
      </c>
      <c r="Z50" s="135">
        <v>0</v>
      </c>
      <c r="AA50" s="135">
        <v>0</v>
      </c>
      <c r="AB50" s="135">
        <v>0</v>
      </c>
      <c r="AC50" s="135">
        <v>1</v>
      </c>
      <c r="AD50" s="135">
        <v>0</v>
      </c>
      <c r="AE50" s="135">
        <v>0</v>
      </c>
      <c r="AF50" s="135">
        <v>0</v>
      </c>
      <c r="AG50" s="135">
        <v>2</v>
      </c>
      <c r="AH50" s="135">
        <v>1</v>
      </c>
      <c r="AI50" s="135">
        <v>0</v>
      </c>
      <c r="AJ50" s="135">
        <v>2</v>
      </c>
      <c r="AK50" s="135">
        <v>0</v>
      </c>
      <c r="AL50" s="135">
        <v>0</v>
      </c>
      <c r="AM50" s="135">
        <v>1</v>
      </c>
      <c r="AN50" s="135">
        <v>0</v>
      </c>
      <c r="AO50" s="135">
        <v>0</v>
      </c>
      <c r="AP50" s="135">
        <v>1</v>
      </c>
    </row>
    <row r="51" spans="1:42" customFormat="1" ht="15.6" x14ac:dyDescent="0.3">
      <c r="A51" s="158" t="s">
        <v>86</v>
      </c>
      <c r="B51" s="190">
        <v>182</v>
      </c>
      <c r="C51" s="135">
        <v>0</v>
      </c>
      <c r="D51" s="135">
        <v>0</v>
      </c>
      <c r="E51" s="135">
        <v>6</v>
      </c>
      <c r="F51" s="135">
        <v>1</v>
      </c>
      <c r="G51" s="135">
        <v>2</v>
      </c>
      <c r="H51" s="135">
        <v>2</v>
      </c>
      <c r="I51" s="135">
        <v>0</v>
      </c>
      <c r="J51" s="135">
        <v>2</v>
      </c>
      <c r="K51" s="135">
        <v>0</v>
      </c>
      <c r="L51" s="135">
        <v>0</v>
      </c>
      <c r="M51" s="135">
        <v>0</v>
      </c>
      <c r="N51" s="135">
        <v>0</v>
      </c>
      <c r="O51" s="135">
        <v>2</v>
      </c>
      <c r="P51" s="135">
        <v>0</v>
      </c>
      <c r="Q51" s="135">
        <v>4</v>
      </c>
      <c r="R51" s="135">
        <v>1</v>
      </c>
      <c r="S51" s="135">
        <v>73</v>
      </c>
      <c r="T51" s="135">
        <v>19</v>
      </c>
      <c r="U51" s="135">
        <v>1</v>
      </c>
      <c r="V51" s="135">
        <v>0</v>
      </c>
      <c r="W51" s="135">
        <v>0</v>
      </c>
      <c r="X51" s="135">
        <v>0</v>
      </c>
      <c r="Y51" s="135">
        <v>0</v>
      </c>
      <c r="Z51" s="135">
        <v>0</v>
      </c>
      <c r="AA51" s="135">
        <v>0</v>
      </c>
      <c r="AB51" s="135">
        <v>0</v>
      </c>
      <c r="AC51" s="135">
        <v>17</v>
      </c>
      <c r="AD51" s="135">
        <v>0</v>
      </c>
      <c r="AE51" s="135">
        <v>5</v>
      </c>
      <c r="AF51" s="135">
        <v>0</v>
      </c>
      <c r="AG51" s="135">
        <v>21</v>
      </c>
      <c r="AH51" s="135">
        <v>8</v>
      </c>
      <c r="AI51" s="135">
        <v>0</v>
      </c>
      <c r="AJ51" s="135">
        <v>9</v>
      </c>
      <c r="AK51" s="135">
        <v>0</v>
      </c>
      <c r="AL51" s="135">
        <v>0</v>
      </c>
      <c r="AM51" s="135">
        <v>2</v>
      </c>
      <c r="AN51" s="135">
        <v>2</v>
      </c>
      <c r="AO51" s="135">
        <v>3</v>
      </c>
      <c r="AP51" s="135">
        <v>2</v>
      </c>
    </row>
    <row r="52" spans="1:42" customFormat="1" ht="15.6" x14ac:dyDescent="0.3">
      <c r="A52" s="158" t="s">
        <v>505</v>
      </c>
      <c r="B52" s="190">
        <v>0</v>
      </c>
      <c r="C52" s="135">
        <v>0</v>
      </c>
      <c r="D52" s="135">
        <v>0</v>
      </c>
      <c r="E52" s="135">
        <v>0</v>
      </c>
      <c r="F52" s="135">
        <v>0</v>
      </c>
      <c r="G52" s="135">
        <v>0</v>
      </c>
      <c r="H52" s="135">
        <v>0</v>
      </c>
      <c r="I52" s="135">
        <v>0</v>
      </c>
      <c r="J52" s="135">
        <v>0</v>
      </c>
      <c r="K52" s="135">
        <v>0</v>
      </c>
      <c r="L52" s="135">
        <v>0</v>
      </c>
      <c r="M52" s="135">
        <v>0</v>
      </c>
      <c r="N52" s="135">
        <v>0</v>
      </c>
      <c r="O52" s="135">
        <v>0</v>
      </c>
      <c r="P52" s="135">
        <v>0</v>
      </c>
      <c r="Q52" s="135">
        <v>0</v>
      </c>
      <c r="R52" s="135">
        <v>0</v>
      </c>
      <c r="S52" s="135">
        <v>0</v>
      </c>
      <c r="T52" s="135">
        <v>0</v>
      </c>
      <c r="U52" s="135">
        <v>0</v>
      </c>
      <c r="V52" s="135">
        <v>0</v>
      </c>
      <c r="W52" s="135">
        <v>0</v>
      </c>
      <c r="X52" s="135">
        <v>0</v>
      </c>
      <c r="Y52" s="135">
        <v>0</v>
      </c>
      <c r="Z52" s="135">
        <v>0</v>
      </c>
      <c r="AA52" s="135">
        <v>0</v>
      </c>
      <c r="AB52" s="135">
        <v>0</v>
      </c>
      <c r="AC52" s="135">
        <v>0</v>
      </c>
      <c r="AD52" s="135">
        <v>0</v>
      </c>
      <c r="AE52" s="135">
        <v>0</v>
      </c>
      <c r="AF52" s="135">
        <v>0</v>
      </c>
      <c r="AG52" s="135">
        <v>0</v>
      </c>
      <c r="AH52" s="135">
        <v>0</v>
      </c>
      <c r="AI52" s="135">
        <v>0</v>
      </c>
      <c r="AJ52" s="135">
        <v>0</v>
      </c>
      <c r="AK52" s="135">
        <v>0</v>
      </c>
      <c r="AL52" s="135">
        <v>0</v>
      </c>
      <c r="AM52" s="135">
        <v>0</v>
      </c>
      <c r="AN52" s="135">
        <v>0</v>
      </c>
      <c r="AO52" s="135">
        <v>0</v>
      </c>
      <c r="AP52" s="135">
        <v>0</v>
      </c>
    </row>
    <row r="53" spans="1:42" customFormat="1" ht="15.6" x14ac:dyDescent="0.3">
      <c r="A53" s="158" t="s">
        <v>88</v>
      </c>
      <c r="B53" s="190">
        <v>7</v>
      </c>
      <c r="C53" s="135">
        <v>0</v>
      </c>
      <c r="D53" s="135">
        <v>0</v>
      </c>
      <c r="E53" s="135">
        <v>1</v>
      </c>
      <c r="F53" s="135">
        <v>0</v>
      </c>
      <c r="G53" s="135">
        <v>0</v>
      </c>
      <c r="H53" s="135">
        <v>0</v>
      </c>
      <c r="I53" s="135">
        <v>0</v>
      </c>
      <c r="J53" s="135">
        <v>0</v>
      </c>
      <c r="K53" s="135">
        <v>0</v>
      </c>
      <c r="L53" s="135">
        <v>0</v>
      </c>
      <c r="M53" s="135">
        <v>0</v>
      </c>
      <c r="N53" s="135">
        <v>0</v>
      </c>
      <c r="O53" s="135">
        <v>0</v>
      </c>
      <c r="P53" s="135">
        <v>0</v>
      </c>
      <c r="Q53" s="135">
        <v>0</v>
      </c>
      <c r="R53" s="135">
        <v>0</v>
      </c>
      <c r="S53" s="135">
        <v>1</v>
      </c>
      <c r="T53" s="135">
        <v>1</v>
      </c>
      <c r="U53" s="135">
        <v>0</v>
      </c>
      <c r="V53" s="135">
        <v>0</v>
      </c>
      <c r="W53" s="135">
        <v>0</v>
      </c>
      <c r="X53" s="135">
        <v>0</v>
      </c>
      <c r="Y53" s="135">
        <v>0</v>
      </c>
      <c r="Z53" s="135">
        <v>0</v>
      </c>
      <c r="AA53" s="135">
        <v>0</v>
      </c>
      <c r="AB53" s="135">
        <v>0</v>
      </c>
      <c r="AC53" s="135">
        <v>1</v>
      </c>
      <c r="AD53" s="135">
        <v>0</v>
      </c>
      <c r="AE53" s="135">
        <v>0</v>
      </c>
      <c r="AF53" s="135">
        <v>0</v>
      </c>
      <c r="AG53" s="135">
        <v>0</v>
      </c>
      <c r="AH53" s="135">
        <v>0</v>
      </c>
      <c r="AI53" s="135">
        <v>0</v>
      </c>
      <c r="AJ53" s="135">
        <v>2</v>
      </c>
      <c r="AK53" s="135">
        <v>0</v>
      </c>
      <c r="AL53" s="135">
        <v>0</v>
      </c>
      <c r="AM53" s="135">
        <v>0</v>
      </c>
      <c r="AN53" s="135">
        <v>0</v>
      </c>
      <c r="AO53" s="135">
        <v>0</v>
      </c>
      <c r="AP53" s="135">
        <v>1</v>
      </c>
    </row>
    <row r="54" spans="1:42" customFormat="1" ht="15.6" x14ac:dyDescent="0.3">
      <c r="A54" s="158" t="s">
        <v>89</v>
      </c>
      <c r="B54" s="190">
        <v>93</v>
      </c>
      <c r="C54" s="135">
        <v>0</v>
      </c>
      <c r="D54" s="135">
        <v>1</v>
      </c>
      <c r="E54" s="135">
        <v>2</v>
      </c>
      <c r="F54" s="135">
        <v>0</v>
      </c>
      <c r="G54" s="135">
        <v>0</v>
      </c>
      <c r="H54" s="135">
        <v>8</v>
      </c>
      <c r="I54" s="135">
        <v>0</v>
      </c>
      <c r="J54" s="135">
        <v>0</v>
      </c>
      <c r="K54" s="135">
        <v>1</v>
      </c>
      <c r="L54" s="135">
        <v>0</v>
      </c>
      <c r="M54" s="135">
        <v>0</v>
      </c>
      <c r="N54" s="135">
        <v>0</v>
      </c>
      <c r="O54" s="135">
        <v>1</v>
      </c>
      <c r="P54" s="135">
        <v>1</v>
      </c>
      <c r="Q54" s="135">
        <v>1</v>
      </c>
      <c r="R54" s="135">
        <v>1</v>
      </c>
      <c r="S54" s="135">
        <v>35</v>
      </c>
      <c r="T54" s="135">
        <v>5</v>
      </c>
      <c r="U54" s="135">
        <v>0</v>
      </c>
      <c r="V54" s="135">
        <v>0</v>
      </c>
      <c r="W54" s="135">
        <v>0</v>
      </c>
      <c r="X54" s="135">
        <v>0</v>
      </c>
      <c r="Y54" s="135">
        <v>0</v>
      </c>
      <c r="Z54" s="135">
        <v>1</v>
      </c>
      <c r="AA54" s="135">
        <v>1</v>
      </c>
      <c r="AB54" s="135">
        <v>0</v>
      </c>
      <c r="AC54" s="135">
        <v>11</v>
      </c>
      <c r="AD54" s="135">
        <v>0</v>
      </c>
      <c r="AE54" s="135">
        <v>1</v>
      </c>
      <c r="AF54" s="135">
        <v>0</v>
      </c>
      <c r="AG54" s="135">
        <v>10</v>
      </c>
      <c r="AH54" s="135">
        <v>3</v>
      </c>
      <c r="AI54" s="135">
        <v>0</v>
      </c>
      <c r="AJ54" s="135">
        <v>5</v>
      </c>
      <c r="AK54" s="135">
        <v>0</v>
      </c>
      <c r="AL54" s="135">
        <v>1</v>
      </c>
      <c r="AM54" s="135">
        <v>4</v>
      </c>
      <c r="AN54" s="135">
        <v>0</v>
      </c>
      <c r="AO54" s="135">
        <v>0</v>
      </c>
      <c r="AP54" s="135">
        <v>0</v>
      </c>
    </row>
    <row r="55" spans="1:42" customFormat="1" ht="15.6" x14ac:dyDescent="0.3">
      <c r="A55" s="158" t="s">
        <v>90</v>
      </c>
      <c r="B55" s="190">
        <v>28</v>
      </c>
      <c r="C55" s="135">
        <v>0</v>
      </c>
      <c r="D55" s="135">
        <v>0</v>
      </c>
      <c r="E55" s="135">
        <v>1</v>
      </c>
      <c r="F55" s="135">
        <v>0</v>
      </c>
      <c r="G55" s="135">
        <v>0</v>
      </c>
      <c r="H55" s="135">
        <v>5</v>
      </c>
      <c r="I55" s="135">
        <v>0</v>
      </c>
      <c r="J55" s="135">
        <v>1</v>
      </c>
      <c r="K55" s="135">
        <v>0</v>
      </c>
      <c r="L55" s="135">
        <v>0</v>
      </c>
      <c r="M55" s="135">
        <v>1</v>
      </c>
      <c r="N55" s="135">
        <v>0</v>
      </c>
      <c r="O55" s="135">
        <v>0</v>
      </c>
      <c r="P55" s="135">
        <v>2</v>
      </c>
      <c r="Q55" s="135">
        <v>0</v>
      </c>
      <c r="R55" s="135">
        <v>1</v>
      </c>
      <c r="S55" s="135">
        <v>2</v>
      </c>
      <c r="T55" s="135">
        <v>0</v>
      </c>
      <c r="U55" s="135">
        <v>2</v>
      </c>
      <c r="V55" s="135">
        <v>0</v>
      </c>
      <c r="W55" s="135">
        <v>0</v>
      </c>
      <c r="X55" s="135">
        <v>1</v>
      </c>
      <c r="Y55" s="135">
        <v>0</v>
      </c>
      <c r="Z55" s="135">
        <v>0</v>
      </c>
      <c r="AA55" s="135">
        <v>0</v>
      </c>
      <c r="AB55" s="135">
        <v>0</v>
      </c>
      <c r="AC55" s="135">
        <v>2</v>
      </c>
      <c r="AD55" s="135">
        <v>0</v>
      </c>
      <c r="AE55" s="135">
        <v>1</v>
      </c>
      <c r="AF55" s="135">
        <v>0</v>
      </c>
      <c r="AG55" s="135">
        <v>3</v>
      </c>
      <c r="AH55" s="135">
        <v>2</v>
      </c>
      <c r="AI55" s="135">
        <v>0</v>
      </c>
      <c r="AJ55" s="135">
        <v>1</v>
      </c>
      <c r="AK55" s="135">
        <v>0</v>
      </c>
      <c r="AL55" s="135">
        <v>1</v>
      </c>
      <c r="AM55" s="135">
        <v>1</v>
      </c>
      <c r="AN55" s="135">
        <v>0</v>
      </c>
      <c r="AO55" s="135">
        <v>0</v>
      </c>
      <c r="AP55" s="135">
        <v>1</v>
      </c>
    </row>
    <row r="56" spans="1:42" customFormat="1" ht="15.6" x14ac:dyDescent="0.3">
      <c r="A56" s="158" t="s">
        <v>655</v>
      </c>
      <c r="B56" s="190">
        <v>31</v>
      </c>
      <c r="C56" s="135">
        <v>0</v>
      </c>
      <c r="D56" s="135">
        <v>0</v>
      </c>
      <c r="E56" s="135">
        <v>0</v>
      </c>
      <c r="F56" s="135">
        <v>0</v>
      </c>
      <c r="G56" s="135">
        <v>0</v>
      </c>
      <c r="H56" s="135">
        <v>0</v>
      </c>
      <c r="I56" s="135">
        <v>0</v>
      </c>
      <c r="J56" s="135">
        <v>0</v>
      </c>
      <c r="K56" s="135">
        <v>0</v>
      </c>
      <c r="L56" s="135">
        <v>0</v>
      </c>
      <c r="M56" s="135">
        <v>0</v>
      </c>
      <c r="N56" s="135">
        <v>0</v>
      </c>
      <c r="O56" s="135">
        <v>0</v>
      </c>
      <c r="P56" s="135">
        <v>0</v>
      </c>
      <c r="Q56" s="135">
        <v>0</v>
      </c>
      <c r="R56" s="135">
        <v>0</v>
      </c>
      <c r="S56" s="135">
        <v>26</v>
      </c>
      <c r="T56" s="135">
        <v>3</v>
      </c>
      <c r="U56" s="135">
        <v>0</v>
      </c>
      <c r="V56" s="135">
        <v>0</v>
      </c>
      <c r="W56" s="135">
        <v>0</v>
      </c>
      <c r="X56" s="135">
        <v>0</v>
      </c>
      <c r="Y56" s="135">
        <v>0</v>
      </c>
      <c r="Z56" s="135">
        <v>0</v>
      </c>
      <c r="AA56" s="135">
        <v>0</v>
      </c>
      <c r="AB56" s="135">
        <v>0</v>
      </c>
      <c r="AC56" s="135">
        <v>2</v>
      </c>
      <c r="AD56" s="135">
        <v>0</v>
      </c>
      <c r="AE56" s="135">
        <v>0</v>
      </c>
      <c r="AF56" s="135">
        <v>0</v>
      </c>
      <c r="AG56" s="135">
        <v>0</v>
      </c>
      <c r="AH56" s="135">
        <v>0</v>
      </c>
      <c r="AI56" s="135">
        <v>0</v>
      </c>
      <c r="AJ56" s="135">
        <v>0</v>
      </c>
      <c r="AK56" s="135">
        <v>0</v>
      </c>
      <c r="AL56" s="135">
        <v>0</v>
      </c>
      <c r="AM56" s="135">
        <v>0</v>
      </c>
      <c r="AN56" s="135">
        <v>0</v>
      </c>
      <c r="AO56" s="135">
        <v>0</v>
      </c>
      <c r="AP56" s="135">
        <v>0</v>
      </c>
    </row>
    <row r="57" spans="1:42" customFormat="1" ht="15.6" x14ac:dyDescent="0.3">
      <c r="A57" s="160" t="s">
        <v>573</v>
      </c>
      <c r="B57" s="159">
        <v>0</v>
      </c>
      <c r="C57" s="135">
        <v>0</v>
      </c>
      <c r="D57" s="135">
        <v>0</v>
      </c>
      <c r="E57" s="135">
        <v>0</v>
      </c>
      <c r="F57" s="135">
        <v>0</v>
      </c>
      <c r="G57" s="135">
        <v>0</v>
      </c>
      <c r="H57" s="135">
        <v>0</v>
      </c>
      <c r="I57" s="135">
        <v>0</v>
      </c>
      <c r="J57" s="135">
        <v>0</v>
      </c>
      <c r="K57" s="135">
        <v>0</v>
      </c>
      <c r="L57" s="135">
        <v>0</v>
      </c>
      <c r="M57" s="135">
        <v>0</v>
      </c>
      <c r="N57" s="135">
        <v>0</v>
      </c>
      <c r="O57" s="135">
        <v>0</v>
      </c>
      <c r="P57" s="135">
        <v>0</v>
      </c>
      <c r="Q57" s="135">
        <v>0</v>
      </c>
      <c r="R57" s="135">
        <v>0</v>
      </c>
      <c r="S57" s="135">
        <v>0</v>
      </c>
      <c r="T57" s="135">
        <v>0</v>
      </c>
      <c r="U57" s="135">
        <v>0</v>
      </c>
      <c r="V57" s="135">
        <v>0</v>
      </c>
      <c r="W57" s="135">
        <v>0</v>
      </c>
      <c r="X57" s="135">
        <v>0</v>
      </c>
      <c r="Y57" s="135">
        <v>0</v>
      </c>
      <c r="Z57" s="135">
        <v>0</v>
      </c>
      <c r="AA57" s="135">
        <v>0</v>
      </c>
      <c r="AB57" s="135">
        <v>0</v>
      </c>
      <c r="AC57" s="135">
        <v>0</v>
      </c>
      <c r="AD57" s="135">
        <v>0</v>
      </c>
      <c r="AE57" s="135">
        <v>0</v>
      </c>
      <c r="AF57" s="135">
        <v>0</v>
      </c>
      <c r="AG57" s="135">
        <v>0</v>
      </c>
      <c r="AH57" s="135">
        <v>0</v>
      </c>
      <c r="AI57" s="135">
        <v>0</v>
      </c>
      <c r="AJ57" s="135">
        <v>0</v>
      </c>
      <c r="AK57" s="135">
        <v>0</v>
      </c>
      <c r="AL57" s="135">
        <v>0</v>
      </c>
      <c r="AM57" s="135">
        <v>0</v>
      </c>
      <c r="AN57" s="135">
        <v>0</v>
      </c>
      <c r="AO57" s="135">
        <v>0</v>
      </c>
      <c r="AP57" s="135">
        <v>0</v>
      </c>
    </row>
    <row r="58" spans="1:42" customFormat="1" ht="15.6" x14ac:dyDescent="0.3">
      <c r="A58" s="160" t="s">
        <v>656</v>
      </c>
      <c r="B58" s="159">
        <v>0</v>
      </c>
      <c r="C58" s="135">
        <v>0</v>
      </c>
      <c r="D58" s="135">
        <v>0</v>
      </c>
      <c r="E58" s="135">
        <v>0</v>
      </c>
      <c r="F58" s="135">
        <v>0</v>
      </c>
      <c r="G58" s="135">
        <v>0</v>
      </c>
      <c r="H58" s="135">
        <v>0</v>
      </c>
      <c r="I58" s="135">
        <v>0</v>
      </c>
      <c r="J58" s="135">
        <v>0</v>
      </c>
      <c r="K58" s="135">
        <v>0</v>
      </c>
      <c r="L58" s="135">
        <v>0</v>
      </c>
      <c r="M58" s="135">
        <v>0</v>
      </c>
      <c r="N58" s="135">
        <v>0</v>
      </c>
      <c r="O58" s="135">
        <v>0</v>
      </c>
      <c r="P58" s="135">
        <v>0</v>
      </c>
      <c r="Q58" s="135">
        <v>0</v>
      </c>
      <c r="R58" s="135">
        <v>0</v>
      </c>
      <c r="S58" s="135">
        <v>0</v>
      </c>
      <c r="T58" s="135">
        <v>0</v>
      </c>
      <c r="U58" s="135">
        <v>0</v>
      </c>
      <c r="V58" s="135">
        <v>0</v>
      </c>
      <c r="W58" s="135">
        <v>0</v>
      </c>
      <c r="X58" s="135">
        <v>0</v>
      </c>
      <c r="Y58" s="135">
        <v>0</v>
      </c>
      <c r="Z58" s="135">
        <v>0</v>
      </c>
      <c r="AA58" s="135">
        <v>0</v>
      </c>
      <c r="AB58" s="135">
        <v>0</v>
      </c>
      <c r="AC58" s="135">
        <v>0</v>
      </c>
      <c r="AD58" s="135">
        <v>0</v>
      </c>
      <c r="AE58" s="135">
        <v>0</v>
      </c>
      <c r="AF58" s="135">
        <v>0</v>
      </c>
      <c r="AG58" s="135">
        <v>0</v>
      </c>
      <c r="AH58" s="135">
        <v>0</v>
      </c>
      <c r="AI58" s="135">
        <v>0</v>
      </c>
      <c r="AJ58" s="135">
        <v>0</v>
      </c>
      <c r="AK58" s="135">
        <v>0</v>
      </c>
      <c r="AL58" s="135">
        <v>0</v>
      </c>
      <c r="AM58" s="135">
        <v>0</v>
      </c>
      <c r="AN58" s="135">
        <v>0</v>
      </c>
      <c r="AO58" s="135">
        <v>0</v>
      </c>
      <c r="AP58" s="135">
        <v>0</v>
      </c>
    </row>
    <row r="59" spans="1:42" customFormat="1" ht="15.6" x14ac:dyDescent="0.3">
      <c r="A59" s="160" t="s">
        <v>608</v>
      </c>
      <c r="B59" s="159">
        <v>0</v>
      </c>
      <c r="C59" s="135">
        <v>0</v>
      </c>
      <c r="D59" s="135">
        <v>0</v>
      </c>
      <c r="E59" s="135">
        <v>0</v>
      </c>
      <c r="F59" s="135">
        <v>0</v>
      </c>
      <c r="G59" s="135">
        <v>0</v>
      </c>
      <c r="H59" s="135">
        <v>0</v>
      </c>
      <c r="I59" s="135">
        <v>0</v>
      </c>
      <c r="J59" s="135">
        <v>0</v>
      </c>
      <c r="K59" s="135">
        <v>0</v>
      </c>
      <c r="L59" s="135">
        <v>0</v>
      </c>
      <c r="M59" s="135">
        <v>0</v>
      </c>
      <c r="N59" s="135">
        <v>0</v>
      </c>
      <c r="O59" s="135">
        <v>0</v>
      </c>
      <c r="P59" s="135">
        <v>0</v>
      </c>
      <c r="Q59" s="135">
        <v>0</v>
      </c>
      <c r="R59" s="135">
        <v>0</v>
      </c>
      <c r="S59" s="135">
        <v>0</v>
      </c>
      <c r="T59" s="135">
        <v>0</v>
      </c>
      <c r="U59" s="135">
        <v>0</v>
      </c>
      <c r="V59" s="135">
        <v>0</v>
      </c>
      <c r="W59" s="135">
        <v>0</v>
      </c>
      <c r="X59" s="135">
        <v>0</v>
      </c>
      <c r="Y59" s="135">
        <v>0</v>
      </c>
      <c r="Z59" s="135">
        <v>0</v>
      </c>
      <c r="AA59" s="135">
        <v>0</v>
      </c>
      <c r="AB59" s="135">
        <v>0</v>
      </c>
      <c r="AC59" s="135">
        <v>0</v>
      </c>
      <c r="AD59" s="135">
        <v>0</v>
      </c>
      <c r="AE59" s="135">
        <v>0</v>
      </c>
      <c r="AF59" s="135">
        <v>0</v>
      </c>
      <c r="AG59" s="135">
        <v>0</v>
      </c>
      <c r="AH59" s="135">
        <v>0</v>
      </c>
      <c r="AI59" s="135">
        <v>0</v>
      </c>
      <c r="AJ59" s="135">
        <v>0</v>
      </c>
      <c r="AK59" s="135">
        <v>0</v>
      </c>
      <c r="AL59" s="135">
        <v>0</v>
      </c>
      <c r="AM59" s="135">
        <v>0</v>
      </c>
      <c r="AN59" s="135">
        <v>0</v>
      </c>
      <c r="AO59" s="135">
        <v>0</v>
      </c>
      <c r="AP59" s="135">
        <v>0</v>
      </c>
    </row>
    <row r="60" spans="1:42" customFormat="1" ht="15.6" x14ac:dyDescent="0.3">
      <c r="A60" s="160" t="s">
        <v>533</v>
      </c>
      <c r="B60" s="159">
        <v>0</v>
      </c>
      <c r="C60" s="135">
        <v>0</v>
      </c>
      <c r="D60" s="135">
        <v>0</v>
      </c>
      <c r="E60" s="135">
        <v>0</v>
      </c>
      <c r="F60" s="135">
        <v>0</v>
      </c>
      <c r="G60" s="135">
        <v>0</v>
      </c>
      <c r="H60" s="135">
        <v>0</v>
      </c>
      <c r="I60" s="135">
        <v>0</v>
      </c>
      <c r="J60" s="135">
        <v>0</v>
      </c>
      <c r="K60" s="135">
        <v>0</v>
      </c>
      <c r="L60" s="135">
        <v>0</v>
      </c>
      <c r="M60" s="135">
        <v>0</v>
      </c>
      <c r="N60" s="135">
        <v>0</v>
      </c>
      <c r="O60" s="135">
        <v>0</v>
      </c>
      <c r="P60" s="135">
        <v>0</v>
      </c>
      <c r="Q60" s="135">
        <v>0</v>
      </c>
      <c r="R60" s="135">
        <v>0</v>
      </c>
      <c r="S60" s="135">
        <v>0</v>
      </c>
      <c r="T60" s="135">
        <v>0</v>
      </c>
      <c r="U60" s="135">
        <v>0</v>
      </c>
      <c r="V60" s="135">
        <v>0</v>
      </c>
      <c r="W60" s="135">
        <v>0</v>
      </c>
      <c r="X60" s="135">
        <v>0</v>
      </c>
      <c r="Y60" s="135">
        <v>0</v>
      </c>
      <c r="Z60" s="135">
        <v>0</v>
      </c>
      <c r="AA60" s="135">
        <v>0</v>
      </c>
      <c r="AB60" s="135">
        <v>0</v>
      </c>
      <c r="AC60" s="135">
        <v>0</v>
      </c>
      <c r="AD60" s="135">
        <v>0</v>
      </c>
      <c r="AE60" s="135">
        <v>0</v>
      </c>
      <c r="AF60" s="135">
        <v>0</v>
      </c>
      <c r="AG60" s="135">
        <v>0</v>
      </c>
      <c r="AH60" s="135">
        <v>0</v>
      </c>
      <c r="AI60" s="135">
        <v>0</v>
      </c>
      <c r="AJ60" s="135">
        <v>0</v>
      </c>
      <c r="AK60" s="135">
        <v>0</v>
      </c>
      <c r="AL60" s="135">
        <v>0</v>
      </c>
      <c r="AM60" s="135">
        <v>0</v>
      </c>
      <c r="AN60" s="135">
        <v>0</v>
      </c>
      <c r="AO60" s="135">
        <v>0</v>
      </c>
      <c r="AP60" s="135">
        <v>0</v>
      </c>
    </row>
    <row r="61" spans="1:42" customFormat="1" ht="15.6" x14ac:dyDescent="0.3">
      <c r="A61" s="160" t="s">
        <v>307</v>
      </c>
      <c r="B61" s="159">
        <v>23</v>
      </c>
      <c r="C61" s="135">
        <v>0</v>
      </c>
      <c r="D61" s="135">
        <v>0</v>
      </c>
      <c r="E61" s="135">
        <v>0</v>
      </c>
      <c r="F61" s="135">
        <v>0</v>
      </c>
      <c r="G61" s="135">
        <v>0</v>
      </c>
      <c r="H61" s="135">
        <v>0</v>
      </c>
      <c r="I61" s="135">
        <v>0</v>
      </c>
      <c r="J61" s="135">
        <v>0</v>
      </c>
      <c r="K61" s="135">
        <v>0</v>
      </c>
      <c r="L61" s="135">
        <v>0</v>
      </c>
      <c r="M61" s="135">
        <v>0</v>
      </c>
      <c r="N61" s="135">
        <v>0</v>
      </c>
      <c r="O61" s="135">
        <v>0</v>
      </c>
      <c r="P61" s="135">
        <v>0</v>
      </c>
      <c r="Q61" s="135">
        <v>0</v>
      </c>
      <c r="R61" s="135">
        <v>0</v>
      </c>
      <c r="S61" s="135">
        <v>7</v>
      </c>
      <c r="T61" s="135">
        <v>1</v>
      </c>
      <c r="U61" s="135">
        <v>0</v>
      </c>
      <c r="V61" s="135">
        <v>0</v>
      </c>
      <c r="W61" s="135">
        <v>0</v>
      </c>
      <c r="X61" s="135">
        <v>0</v>
      </c>
      <c r="Y61" s="135">
        <v>0</v>
      </c>
      <c r="Z61" s="135">
        <v>0</v>
      </c>
      <c r="AA61" s="135">
        <v>0</v>
      </c>
      <c r="AB61" s="135">
        <v>0</v>
      </c>
      <c r="AC61" s="135">
        <v>14</v>
      </c>
      <c r="AD61" s="135">
        <v>0</v>
      </c>
      <c r="AE61" s="135">
        <v>0</v>
      </c>
      <c r="AF61" s="135">
        <v>0</v>
      </c>
      <c r="AG61" s="135">
        <v>0</v>
      </c>
      <c r="AH61" s="135">
        <v>0</v>
      </c>
      <c r="AI61" s="135">
        <v>0</v>
      </c>
      <c r="AJ61" s="135">
        <v>1</v>
      </c>
      <c r="AK61" s="135">
        <v>0</v>
      </c>
      <c r="AL61" s="135">
        <v>0</v>
      </c>
      <c r="AM61" s="135">
        <v>0</v>
      </c>
      <c r="AN61" s="135">
        <v>0</v>
      </c>
      <c r="AO61" s="135">
        <v>0</v>
      </c>
      <c r="AP61" s="135">
        <v>0</v>
      </c>
    </row>
    <row r="62" spans="1:42" customFormat="1" ht="15.6" x14ac:dyDescent="0.3">
      <c r="A62" s="160" t="s">
        <v>609</v>
      </c>
      <c r="B62" s="159">
        <v>0</v>
      </c>
      <c r="C62" s="135">
        <v>0</v>
      </c>
      <c r="D62" s="135">
        <v>0</v>
      </c>
      <c r="E62" s="135">
        <v>0</v>
      </c>
      <c r="F62" s="135">
        <v>0</v>
      </c>
      <c r="G62" s="135">
        <v>0</v>
      </c>
      <c r="H62" s="135">
        <v>0</v>
      </c>
      <c r="I62" s="135">
        <v>0</v>
      </c>
      <c r="J62" s="135">
        <v>0</v>
      </c>
      <c r="K62" s="135">
        <v>0</v>
      </c>
      <c r="L62" s="135">
        <v>0</v>
      </c>
      <c r="M62" s="135">
        <v>0</v>
      </c>
      <c r="N62" s="135">
        <v>0</v>
      </c>
      <c r="O62" s="135">
        <v>0</v>
      </c>
      <c r="P62" s="135">
        <v>0</v>
      </c>
      <c r="Q62" s="135">
        <v>0</v>
      </c>
      <c r="R62" s="135">
        <v>0</v>
      </c>
      <c r="S62" s="135">
        <v>0</v>
      </c>
      <c r="T62" s="135">
        <v>0</v>
      </c>
      <c r="U62" s="135">
        <v>0</v>
      </c>
      <c r="V62" s="135">
        <v>0</v>
      </c>
      <c r="W62" s="135">
        <v>0</v>
      </c>
      <c r="X62" s="135">
        <v>0</v>
      </c>
      <c r="Y62" s="135">
        <v>0</v>
      </c>
      <c r="Z62" s="135">
        <v>0</v>
      </c>
      <c r="AA62" s="135">
        <v>0</v>
      </c>
      <c r="AB62" s="135">
        <v>0</v>
      </c>
      <c r="AC62" s="135">
        <v>0</v>
      </c>
      <c r="AD62" s="135">
        <v>0</v>
      </c>
      <c r="AE62" s="135">
        <v>0</v>
      </c>
      <c r="AF62" s="135">
        <v>0</v>
      </c>
      <c r="AG62" s="135">
        <v>0</v>
      </c>
      <c r="AH62" s="135">
        <v>0</v>
      </c>
      <c r="AI62" s="135">
        <v>0</v>
      </c>
      <c r="AJ62" s="135">
        <v>0</v>
      </c>
      <c r="AK62" s="135">
        <v>0</v>
      </c>
      <c r="AL62" s="135">
        <v>0</v>
      </c>
      <c r="AM62" s="135">
        <v>0</v>
      </c>
      <c r="AN62" s="135">
        <v>0</v>
      </c>
      <c r="AO62" s="135">
        <v>0</v>
      </c>
      <c r="AP62" s="135">
        <v>0</v>
      </c>
    </row>
    <row r="63" spans="1:42" customFormat="1" ht="15.6" x14ac:dyDescent="0.3">
      <c r="A63" s="160" t="s">
        <v>534</v>
      </c>
      <c r="B63" s="159">
        <v>2</v>
      </c>
      <c r="C63" s="135">
        <v>0</v>
      </c>
      <c r="D63" s="135">
        <v>0</v>
      </c>
      <c r="E63" s="135">
        <v>0</v>
      </c>
      <c r="F63" s="135">
        <v>0</v>
      </c>
      <c r="G63" s="135">
        <v>0</v>
      </c>
      <c r="H63" s="135">
        <v>0</v>
      </c>
      <c r="I63" s="135">
        <v>0</v>
      </c>
      <c r="J63" s="135">
        <v>0</v>
      </c>
      <c r="K63" s="135">
        <v>0</v>
      </c>
      <c r="L63" s="135">
        <v>0</v>
      </c>
      <c r="M63" s="135">
        <v>0</v>
      </c>
      <c r="N63" s="135">
        <v>0</v>
      </c>
      <c r="O63" s="135">
        <v>0</v>
      </c>
      <c r="P63" s="135">
        <v>0</v>
      </c>
      <c r="Q63" s="135">
        <v>0</v>
      </c>
      <c r="R63" s="135">
        <v>0</v>
      </c>
      <c r="S63" s="135">
        <v>2</v>
      </c>
      <c r="T63" s="135">
        <v>0</v>
      </c>
      <c r="U63" s="135">
        <v>0</v>
      </c>
      <c r="V63" s="135">
        <v>0</v>
      </c>
      <c r="W63" s="135">
        <v>0</v>
      </c>
      <c r="X63" s="135">
        <v>0</v>
      </c>
      <c r="Y63" s="135">
        <v>0</v>
      </c>
      <c r="Z63" s="135">
        <v>0</v>
      </c>
      <c r="AA63" s="135">
        <v>0</v>
      </c>
      <c r="AB63" s="135">
        <v>0</v>
      </c>
      <c r="AC63" s="135">
        <v>0</v>
      </c>
      <c r="AD63" s="135">
        <v>0</v>
      </c>
      <c r="AE63" s="135">
        <v>0</v>
      </c>
      <c r="AF63" s="135">
        <v>0</v>
      </c>
      <c r="AG63" s="135">
        <v>0</v>
      </c>
      <c r="AH63" s="135">
        <v>0</v>
      </c>
      <c r="AI63" s="135">
        <v>0</v>
      </c>
      <c r="AJ63" s="135">
        <v>0</v>
      </c>
      <c r="AK63" s="135">
        <v>0</v>
      </c>
      <c r="AL63" s="135">
        <v>0</v>
      </c>
      <c r="AM63" s="135">
        <v>0</v>
      </c>
      <c r="AN63" s="135">
        <v>0</v>
      </c>
      <c r="AO63" s="135">
        <v>0</v>
      </c>
      <c r="AP63" s="135">
        <v>0</v>
      </c>
    </row>
    <row r="64" spans="1:42" customFormat="1" ht="15.6" x14ac:dyDescent="0.3">
      <c r="A64" s="160" t="s">
        <v>657</v>
      </c>
      <c r="B64" s="159">
        <v>0</v>
      </c>
      <c r="C64" s="135">
        <v>0</v>
      </c>
      <c r="D64" s="135">
        <v>0</v>
      </c>
      <c r="E64" s="135">
        <v>0</v>
      </c>
      <c r="F64" s="135">
        <v>0</v>
      </c>
      <c r="G64" s="135">
        <v>0</v>
      </c>
      <c r="H64" s="135">
        <v>0</v>
      </c>
      <c r="I64" s="135">
        <v>0</v>
      </c>
      <c r="J64" s="135">
        <v>0</v>
      </c>
      <c r="K64" s="135">
        <v>0</v>
      </c>
      <c r="L64" s="135">
        <v>0</v>
      </c>
      <c r="M64" s="135">
        <v>0</v>
      </c>
      <c r="N64" s="135">
        <v>0</v>
      </c>
      <c r="O64" s="135">
        <v>0</v>
      </c>
      <c r="P64" s="135">
        <v>0</v>
      </c>
      <c r="Q64" s="135">
        <v>0</v>
      </c>
      <c r="R64" s="135">
        <v>0</v>
      </c>
      <c r="S64" s="135">
        <v>0</v>
      </c>
      <c r="T64" s="135">
        <v>0</v>
      </c>
      <c r="U64" s="135">
        <v>0</v>
      </c>
      <c r="V64" s="135">
        <v>0</v>
      </c>
      <c r="W64" s="135">
        <v>0</v>
      </c>
      <c r="X64" s="135">
        <v>0</v>
      </c>
      <c r="Y64" s="135">
        <v>0</v>
      </c>
      <c r="Z64" s="135">
        <v>0</v>
      </c>
      <c r="AA64" s="135">
        <v>0</v>
      </c>
      <c r="AB64" s="135">
        <v>0</v>
      </c>
      <c r="AC64" s="135">
        <v>0</v>
      </c>
      <c r="AD64" s="135">
        <v>0</v>
      </c>
      <c r="AE64" s="135">
        <v>0</v>
      </c>
      <c r="AF64" s="135">
        <v>0</v>
      </c>
      <c r="AG64" s="135">
        <v>0</v>
      </c>
      <c r="AH64" s="135">
        <v>0</v>
      </c>
      <c r="AI64" s="135">
        <v>0</v>
      </c>
      <c r="AJ64" s="135">
        <v>0</v>
      </c>
      <c r="AK64" s="135">
        <v>0</v>
      </c>
      <c r="AL64" s="135">
        <v>0</v>
      </c>
      <c r="AM64" s="135">
        <v>0</v>
      </c>
      <c r="AN64" s="135">
        <v>0</v>
      </c>
      <c r="AO64" s="135">
        <v>0</v>
      </c>
      <c r="AP64" s="135">
        <v>0</v>
      </c>
    </row>
    <row r="65" spans="1:42" customFormat="1" ht="15.6" x14ac:dyDescent="0.3">
      <c r="A65" s="160" t="s">
        <v>658</v>
      </c>
      <c r="B65" s="159">
        <v>0</v>
      </c>
      <c r="C65" s="135">
        <v>0</v>
      </c>
      <c r="D65" s="135">
        <v>0</v>
      </c>
      <c r="E65" s="135">
        <v>0</v>
      </c>
      <c r="F65" s="135">
        <v>0</v>
      </c>
      <c r="G65" s="135">
        <v>0</v>
      </c>
      <c r="H65" s="135">
        <v>0</v>
      </c>
      <c r="I65" s="135">
        <v>0</v>
      </c>
      <c r="J65" s="135">
        <v>0</v>
      </c>
      <c r="K65" s="135">
        <v>0</v>
      </c>
      <c r="L65" s="135">
        <v>0</v>
      </c>
      <c r="M65" s="135">
        <v>0</v>
      </c>
      <c r="N65" s="135">
        <v>0</v>
      </c>
      <c r="O65" s="135">
        <v>0</v>
      </c>
      <c r="P65" s="135">
        <v>0</v>
      </c>
      <c r="Q65" s="135">
        <v>0</v>
      </c>
      <c r="R65" s="135">
        <v>0</v>
      </c>
      <c r="S65" s="135">
        <v>0</v>
      </c>
      <c r="T65" s="135">
        <v>0</v>
      </c>
      <c r="U65" s="135">
        <v>0</v>
      </c>
      <c r="V65" s="135">
        <v>0</v>
      </c>
      <c r="W65" s="135">
        <v>0</v>
      </c>
      <c r="X65" s="135">
        <v>0</v>
      </c>
      <c r="Y65" s="135">
        <v>0</v>
      </c>
      <c r="Z65" s="135">
        <v>0</v>
      </c>
      <c r="AA65" s="135">
        <v>0</v>
      </c>
      <c r="AB65" s="135">
        <v>0</v>
      </c>
      <c r="AC65" s="135">
        <v>0</v>
      </c>
      <c r="AD65" s="135">
        <v>0</v>
      </c>
      <c r="AE65" s="135">
        <v>0</v>
      </c>
      <c r="AF65" s="135">
        <v>0</v>
      </c>
      <c r="AG65" s="135">
        <v>0</v>
      </c>
      <c r="AH65" s="135">
        <v>0</v>
      </c>
      <c r="AI65" s="135">
        <v>0</v>
      </c>
      <c r="AJ65" s="135">
        <v>0</v>
      </c>
      <c r="AK65" s="135">
        <v>0</v>
      </c>
      <c r="AL65" s="135">
        <v>0</v>
      </c>
      <c r="AM65" s="135">
        <v>0</v>
      </c>
      <c r="AN65" s="135">
        <v>0</v>
      </c>
      <c r="AO65" s="135">
        <v>0</v>
      </c>
      <c r="AP65" s="135">
        <v>0</v>
      </c>
    </row>
    <row r="66" spans="1:42" customFormat="1" ht="15.6" x14ac:dyDescent="0.3">
      <c r="A66" s="160" t="s">
        <v>659</v>
      </c>
      <c r="B66" s="159">
        <v>0</v>
      </c>
      <c r="C66" s="135">
        <v>0</v>
      </c>
      <c r="D66" s="135">
        <v>0</v>
      </c>
      <c r="E66" s="135">
        <v>0</v>
      </c>
      <c r="F66" s="135">
        <v>0</v>
      </c>
      <c r="G66" s="135">
        <v>0</v>
      </c>
      <c r="H66" s="135">
        <v>0</v>
      </c>
      <c r="I66" s="135">
        <v>0</v>
      </c>
      <c r="J66" s="135">
        <v>0</v>
      </c>
      <c r="K66" s="135">
        <v>0</v>
      </c>
      <c r="L66" s="135">
        <v>0</v>
      </c>
      <c r="M66" s="135">
        <v>0</v>
      </c>
      <c r="N66" s="135">
        <v>0</v>
      </c>
      <c r="O66" s="135">
        <v>0</v>
      </c>
      <c r="P66" s="135">
        <v>0</v>
      </c>
      <c r="Q66" s="135">
        <v>0</v>
      </c>
      <c r="R66" s="135">
        <v>0</v>
      </c>
      <c r="S66" s="135">
        <v>0</v>
      </c>
      <c r="T66" s="135">
        <v>0</v>
      </c>
      <c r="U66" s="135">
        <v>0</v>
      </c>
      <c r="V66" s="135">
        <v>0</v>
      </c>
      <c r="W66" s="135">
        <v>0</v>
      </c>
      <c r="X66" s="135">
        <v>0</v>
      </c>
      <c r="Y66" s="135">
        <v>0</v>
      </c>
      <c r="Z66" s="135">
        <v>0</v>
      </c>
      <c r="AA66" s="135">
        <v>0</v>
      </c>
      <c r="AB66" s="135">
        <v>0</v>
      </c>
      <c r="AC66" s="135">
        <v>0</v>
      </c>
      <c r="AD66" s="135">
        <v>0</v>
      </c>
      <c r="AE66" s="135">
        <v>0</v>
      </c>
      <c r="AF66" s="135">
        <v>0</v>
      </c>
      <c r="AG66" s="135">
        <v>0</v>
      </c>
      <c r="AH66" s="135">
        <v>0</v>
      </c>
      <c r="AI66" s="135">
        <v>0</v>
      </c>
      <c r="AJ66" s="135">
        <v>0</v>
      </c>
      <c r="AK66" s="135">
        <v>0</v>
      </c>
      <c r="AL66" s="135">
        <v>0</v>
      </c>
      <c r="AM66" s="135">
        <v>0</v>
      </c>
      <c r="AN66" s="135">
        <v>0</v>
      </c>
      <c r="AO66" s="135">
        <v>0</v>
      </c>
      <c r="AP66" s="135">
        <v>0</v>
      </c>
    </row>
    <row r="67" spans="1:42" customFormat="1" ht="15.6" x14ac:dyDescent="0.3">
      <c r="A67" s="160" t="s">
        <v>521</v>
      </c>
      <c r="B67" s="159">
        <v>3</v>
      </c>
      <c r="C67" s="135">
        <v>0</v>
      </c>
      <c r="D67" s="135">
        <v>0</v>
      </c>
      <c r="E67" s="135">
        <v>0</v>
      </c>
      <c r="F67" s="135">
        <v>0</v>
      </c>
      <c r="G67" s="135">
        <v>0</v>
      </c>
      <c r="H67" s="135">
        <v>0</v>
      </c>
      <c r="I67" s="135">
        <v>0</v>
      </c>
      <c r="J67" s="135">
        <v>0</v>
      </c>
      <c r="K67" s="135">
        <v>0</v>
      </c>
      <c r="L67" s="135">
        <v>0</v>
      </c>
      <c r="M67" s="135">
        <v>0</v>
      </c>
      <c r="N67" s="135">
        <v>0</v>
      </c>
      <c r="O67" s="135">
        <v>0</v>
      </c>
      <c r="P67" s="135">
        <v>0</v>
      </c>
      <c r="Q67" s="135">
        <v>0</v>
      </c>
      <c r="R67" s="135">
        <v>0</v>
      </c>
      <c r="S67" s="135">
        <v>2</v>
      </c>
      <c r="T67" s="135">
        <v>0</v>
      </c>
      <c r="U67" s="135">
        <v>0</v>
      </c>
      <c r="V67" s="135">
        <v>0</v>
      </c>
      <c r="W67" s="135">
        <v>0</v>
      </c>
      <c r="X67" s="135">
        <v>0</v>
      </c>
      <c r="Y67" s="135">
        <v>0</v>
      </c>
      <c r="Z67" s="135">
        <v>0</v>
      </c>
      <c r="AA67" s="135">
        <v>0</v>
      </c>
      <c r="AB67" s="135">
        <v>0</v>
      </c>
      <c r="AC67" s="135">
        <v>0</v>
      </c>
      <c r="AD67" s="135">
        <v>0</v>
      </c>
      <c r="AE67" s="135">
        <v>0</v>
      </c>
      <c r="AF67" s="135">
        <v>0</v>
      </c>
      <c r="AG67" s="135">
        <v>1</v>
      </c>
      <c r="AH67" s="135">
        <v>0</v>
      </c>
      <c r="AI67" s="135">
        <v>0</v>
      </c>
      <c r="AJ67" s="135">
        <v>0</v>
      </c>
      <c r="AK67" s="135">
        <v>0</v>
      </c>
      <c r="AL67" s="135">
        <v>0</v>
      </c>
      <c r="AM67" s="135">
        <v>0</v>
      </c>
      <c r="AN67" s="135">
        <v>0</v>
      </c>
      <c r="AO67" s="135">
        <v>0</v>
      </c>
      <c r="AP67" s="135">
        <v>0</v>
      </c>
    </row>
    <row r="68" spans="1:42" customFormat="1" ht="15.6" x14ac:dyDescent="0.3">
      <c r="A68" s="160" t="s">
        <v>660</v>
      </c>
      <c r="B68" s="159">
        <v>0</v>
      </c>
      <c r="C68" s="135">
        <v>0</v>
      </c>
      <c r="D68" s="135">
        <v>0</v>
      </c>
      <c r="E68" s="135">
        <v>0</v>
      </c>
      <c r="F68" s="135">
        <v>0</v>
      </c>
      <c r="G68" s="135">
        <v>0</v>
      </c>
      <c r="H68" s="135">
        <v>0</v>
      </c>
      <c r="I68" s="135">
        <v>0</v>
      </c>
      <c r="J68" s="135">
        <v>0</v>
      </c>
      <c r="K68" s="135">
        <v>0</v>
      </c>
      <c r="L68" s="135">
        <v>0</v>
      </c>
      <c r="M68" s="135">
        <v>0</v>
      </c>
      <c r="N68" s="135">
        <v>0</v>
      </c>
      <c r="O68" s="135">
        <v>0</v>
      </c>
      <c r="P68" s="135">
        <v>0</v>
      </c>
      <c r="Q68" s="135">
        <v>0</v>
      </c>
      <c r="R68" s="135">
        <v>0</v>
      </c>
      <c r="S68" s="135">
        <v>0</v>
      </c>
      <c r="T68" s="135">
        <v>0</v>
      </c>
      <c r="U68" s="135">
        <v>0</v>
      </c>
      <c r="V68" s="135">
        <v>0</v>
      </c>
      <c r="W68" s="135">
        <v>0</v>
      </c>
      <c r="X68" s="135">
        <v>0</v>
      </c>
      <c r="Y68" s="135">
        <v>0</v>
      </c>
      <c r="Z68" s="135">
        <v>0</v>
      </c>
      <c r="AA68" s="135">
        <v>0</v>
      </c>
      <c r="AB68" s="135">
        <v>0</v>
      </c>
      <c r="AC68" s="135">
        <v>0</v>
      </c>
      <c r="AD68" s="135">
        <v>0</v>
      </c>
      <c r="AE68" s="135">
        <v>0</v>
      </c>
      <c r="AF68" s="135">
        <v>0</v>
      </c>
      <c r="AG68" s="135">
        <v>0</v>
      </c>
      <c r="AH68" s="135">
        <v>0</v>
      </c>
      <c r="AI68" s="135">
        <v>0</v>
      </c>
      <c r="AJ68" s="135">
        <v>0</v>
      </c>
      <c r="AK68" s="135">
        <v>0</v>
      </c>
      <c r="AL68" s="135">
        <v>0</v>
      </c>
      <c r="AM68" s="135">
        <v>0</v>
      </c>
      <c r="AN68" s="135">
        <v>0</v>
      </c>
      <c r="AO68" s="135">
        <v>0</v>
      </c>
      <c r="AP68" s="135">
        <v>0</v>
      </c>
    </row>
    <row r="69" spans="1:42" customFormat="1" ht="15.6" x14ac:dyDescent="0.3">
      <c r="A69" s="160" t="s">
        <v>661</v>
      </c>
      <c r="B69" s="159">
        <v>0</v>
      </c>
      <c r="C69" s="135">
        <v>0</v>
      </c>
      <c r="D69" s="135">
        <v>0</v>
      </c>
      <c r="E69" s="135">
        <v>0</v>
      </c>
      <c r="F69" s="135">
        <v>0</v>
      </c>
      <c r="G69" s="135">
        <v>0</v>
      </c>
      <c r="H69" s="135">
        <v>0</v>
      </c>
      <c r="I69" s="135">
        <v>0</v>
      </c>
      <c r="J69" s="135">
        <v>0</v>
      </c>
      <c r="K69" s="135">
        <v>0</v>
      </c>
      <c r="L69" s="135">
        <v>0</v>
      </c>
      <c r="M69" s="135">
        <v>0</v>
      </c>
      <c r="N69" s="135">
        <v>0</v>
      </c>
      <c r="O69" s="135">
        <v>0</v>
      </c>
      <c r="P69" s="135">
        <v>0</v>
      </c>
      <c r="Q69" s="135">
        <v>0</v>
      </c>
      <c r="R69" s="135">
        <v>0</v>
      </c>
      <c r="S69" s="135">
        <v>0</v>
      </c>
      <c r="T69" s="135">
        <v>0</v>
      </c>
      <c r="U69" s="135">
        <v>0</v>
      </c>
      <c r="V69" s="135">
        <v>0</v>
      </c>
      <c r="W69" s="135">
        <v>0</v>
      </c>
      <c r="X69" s="135">
        <v>0</v>
      </c>
      <c r="Y69" s="135">
        <v>0</v>
      </c>
      <c r="Z69" s="135">
        <v>0</v>
      </c>
      <c r="AA69" s="135">
        <v>0</v>
      </c>
      <c r="AB69" s="135">
        <v>0</v>
      </c>
      <c r="AC69" s="135">
        <v>0</v>
      </c>
      <c r="AD69" s="135">
        <v>0</v>
      </c>
      <c r="AE69" s="135">
        <v>0</v>
      </c>
      <c r="AF69" s="135">
        <v>0</v>
      </c>
      <c r="AG69" s="135">
        <v>0</v>
      </c>
      <c r="AH69" s="135">
        <v>0</v>
      </c>
      <c r="AI69" s="135">
        <v>0</v>
      </c>
      <c r="AJ69" s="135">
        <v>0</v>
      </c>
      <c r="AK69" s="135">
        <v>0</v>
      </c>
      <c r="AL69" s="135">
        <v>0</v>
      </c>
      <c r="AM69" s="135">
        <v>0</v>
      </c>
      <c r="AN69" s="135">
        <v>0</v>
      </c>
      <c r="AO69" s="135">
        <v>0</v>
      </c>
      <c r="AP69" s="135">
        <v>0</v>
      </c>
    </row>
    <row r="70" spans="1:42" customFormat="1" ht="15.6" x14ac:dyDescent="0.3">
      <c r="A70" s="160" t="s">
        <v>309</v>
      </c>
      <c r="B70" s="159">
        <v>3</v>
      </c>
      <c r="C70" s="135">
        <v>0</v>
      </c>
      <c r="D70" s="135">
        <v>0</v>
      </c>
      <c r="E70" s="135">
        <v>0</v>
      </c>
      <c r="F70" s="135">
        <v>0</v>
      </c>
      <c r="G70" s="135">
        <v>0</v>
      </c>
      <c r="H70" s="135">
        <v>0</v>
      </c>
      <c r="I70" s="135">
        <v>0</v>
      </c>
      <c r="J70" s="135">
        <v>0</v>
      </c>
      <c r="K70" s="135">
        <v>0</v>
      </c>
      <c r="L70" s="135">
        <v>0</v>
      </c>
      <c r="M70" s="135">
        <v>0</v>
      </c>
      <c r="N70" s="135">
        <v>0</v>
      </c>
      <c r="O70" s="135">
        <v>0</v>
      </c>
      <c r="P70" s="135">
        <v>0</v>
      </c>
      <c r="Q70" s="135">
        <v>0</v>
      </c>
      <c r="R70" s="135">
        <v>0</v>
      </c>
      <c r="S70" s="135">
        <v>3</v>
      </c>
      <c r="T70" s="135">
        <v>0</v>
      </c>
      <c r="U70" s="135">
        <v>0</v>
      </c>
      <c r="V70" s="135">
        <v>0</v>
      </c>
      <c r="W70" s="135">
        <v>0</v>
      </c>
      <c r="X70" s="135">
        <v>0</v>
      </c>
      <c r="Y70" s="135">
        <v>0</v>
      </c>
      <c r="Z70" s="135">
        <v>0</v>
      </c>
      <c r="AA70" s="135">
        <v>0</v>
      </c>
      <c r="AB70" s="135">
        <v>0</v>
      </c>
      <c r="AC70" s="135">
        <v>0</v>
      </c>
      <c r="AD70" s="135">
        <v>0</v>
      </c>
      <c r="AE70" s="135">
        <v>0</v>
      </c>
      <c r="AF70" s="135">
        <v>0</v>
      </c>
      <c r="AG70" s="135">
        <v>0</v>
      </c>
      <c r="AH70" s="135">
        <v>0</v>
      </c>
      <c r="AI70" s="135">
        <v>0</v>
      </c>
      <c r="AJ70" s="135">
        <v>0</v>
      </c>
      <c r="AK70" s="135">
        <v>0</v>
      </c>
      <c r="AL70" s="135">
        <v>0</v>
      </c>
      <c r="AM70" s="135">
        <v>0</v>
      </c>
      <c r="AN70" s="135">
        <v>0</v>
      </c>
      <c r="AO70" s="135">
        <v>0</v>
      </c>
      <c r="AP70" s="135">
        <v>0</v>
      </c>
    </row>
    <row r="71" spans="1:42" customFormat="1" ht="15.6" x14ac:dyDescent="0.3">
      <c r="A71" s="160" t="s">
        <v>598</v>
      </c>
      <c r="B71" s="159">
        <v>0</v>
      </c>
      <c r="C71" s="135">
        <v>0</v>
      </c>
      <c r="D71" s="135">
        <v>0</v>
      </c>
      <c r="E71" s="135">
        <v>0</v>
      </c>
      <c r="F71" s="135">
        <v>0</v>
      </c>
      <c r="G71" s="135">
        <v>0</v>
      </c>
      <c r="H71" s="135">
        <v>0</v>
      </c>
      <c r="I71" s="135">
        <v>0</v>
      </c>
      <c r="J71" s="135">
        <v>0</v>
      </c>
      <c r="K71" s="135">
        <v>0</v>
      </c>
      <c r="L71" s="135">
        <v>0</v>
      </c>
      <c r="M71" s="135">
        <v>0</v>
      </c>
      <c r="N71" s="135">
        <v>0</v>
      </c>
      <c r="O71" s="135">
        <v>0</v>
      </c>
      <c r="P71" s="135">
        <v>0</v>
      </c>
      <c r="Q71" s="135">
        <v>0</v>
      </c>
      <c r="R71" s="135">
        <v>0</v>
      </c>
      <c r="S71" s="135">
        <v>0</v>
      </c>
      <c r="T71" s="135">
        <v>0</v>
      </c>
      <c r="U71" s="135">
        <v>0</v>
      </c>
      <c r="V71" s="135">
        <v>0</v>
      </c>
      <c r="W71" s="135">
        <v>0</v>
      </c>
      <c r="X71" s="135">
        <v>0</v>
      </c>
      <c r="Y71" s="135">
        <v>0</v>
      </c>
      <c r="Z71" s="135">
        <v>0</v>
      </c>
      <c r="AA71" s="135">
        <v>0</v>
      </c>
      <c r="AB71" s="135">
        <v>0</v>
      </c>
      <c r="AC71" s="135">
        <v>0</v>
      </c>
      <c r="AD71" s="135">
        <v>0</v>
      </c>
      <c r="AE71" s="135">
        <v>0</v>
      </c>
      <c r="AF71" s="135">
        <v>0</v>
      </c>
      <c r="AG71" s="135">
        <v>0</v>
      </c>
      <c r="AH71" s="135">
        <v>0</v>
      </c>
      <c r="AI71" s="135">
        <v>0</v>
      </c>
      <c r="AJ71" s="135">
        <v>0</v>
      </c>
      <c r="AK71" s="135">
        <v>0</v>
      </c>
      <c r="AL71" s="135">
        <v>0</v>
      </c>
      <c r="AM71" s="135">
        <v>0</v>
      </c>
      <c r="AN71" s="135">
        <v>0</v>
      </c>
      <c r="AO71" s="135">
        <v>0</v>
      </c>
      <c r="AP71" s="135">
        <v>0</v>
      </c>
    </row>
    <row r="72" spans="1:42" customFormat="1" ht="15.6" x14ac:dyDescent="0.3">
      <c r="A72" s="160" t="s">
        <v>662</v>
      </c>
      <c r="B72" s="159">
        <v>2</v>
      </c>
      <c r="C72" s="135">
        <v>0</v>
      </c>
      <c r="D72" s="135">
        <v>0</v>
      </c>
      <c r="E72" s="135">
        <v>0</v>
      </c>
      <c r="F72" s="135">
        <v>0</v>
      </c>
      <c r="G72" s="135">
        <v>0</v>
      </c>
      <c r="H72" s="135">
        <v>0</v>
      </c>
      <c r="I72" s="135">
        <v>0</v>
      </c>
      <c r="J72" s="135">
        <v>0</v>
      </c>
      <c r="K72" s="135">
        <v>0</v>
      </c>
      <c r="L72" s="135">
        <v>0</v>
      </c>
      <c r="M72" s="135">
        <v>0</v>
      </c>
      <c r="N72" s="135">
        <v>0</v>
      </c>
      <c r="O72" s="135">
        <v>0</v>
      </c>
      <c r="P72" s="135">
        <v>0</v>
      </c>
      <c r="Q72" s="135">
        <v>0</v>
      </c>
      <c r="R72" s="135">
        <v>0</v>
      </c>
      <c r="S72" s="135">
        <v>2</v>
      </c>
      <c r="T72" s="135">
        <v>0</v>
      </c>
      <c r="U72" s="135">
        <v>0</v>
      </c>
      <c r="V72" s="135">
        <v>0</v>
      </c>
      <c r="W72" s="135">
        <v>0</v>
      </c>
      <c r="X72" s="135">
        <v>0</v>
      </c>
      <c r="Y72" s="135">
        <v>0</v>
      </c>
      <c r="Z72" s="135">
        <v>0</v>
      </c>
      <c r="AA72" s="135">
        <v>0</v>
      </c>
      <c r="AB72" s="135">
        <v>0</v>
      </c>
      <c r="AC72" s="135">
        <v>0</v>
      </c>
      <c r="AD72" s="135">
        <v>0</v>
      </c>
      <c r="AE72" s="135">
        <v>0</v>
      </c>
      <c r="AF72" s="135">
        <v>0</v>
      </c>
      <c r="AG72" s="135">
        <v>0</v>
      </c>
      <c r="AH72" s="135">
        <v>0</v>
      </c>
      <c r="AI72" s="135">
        <v>0</v>
      </c>
      <c r="AJ72" s="135">
        <v>0</v>
      </c>
      <c r="AK72" s="135">
        <v>0</v>
      </c>
      <c r="AL72" s="135">
        <v>0</v>
      </c>
      <c r="AM72" s="135">
        <v>0</v>
      </c>
      <c r="AN72" s="135">
        <v>0</v>
      </c>
      <c r="AO72" s="135">
        <v>0</v>
      </c>
      <c r="AP72" s="135">
        <v>0</v>
      </c>
    </row>
    <row r="73" spans="1:42" customFormat="1" ht="15.6" x14ac:dyDescent="0.3">
      <c r="A73" s="160" t="s">
        <v>663</v>
      </c>
      <c r="B73" s="159">
        <v>0</v>
      </c>
      <c r="C73" s="135">
        <v>0</v>
      </c>
      <c r="D73" s="135">
        <v>0</v>
      </c>
      <c r="E73" s="135">
        <v>0</v>
      </c>
      <c r="F73" s="135">
        <v>0</v>
      </c>
      <c r="G73" s="135">
        <v>0</v>
      </c>
      <c r="H73" s="135">
        <v>0</v>
      </c>
      <c r="I73" s="135">
        <v>0</v>
      </c>
      <c r="J73" s="135">
        <v>0</v>
      </c>
      <c r="K73" s="135">
        <v>0</v>
      </c>
      <c r="L73" s="135">
        <v>0</v>
      </c>
      <c r="M73" s="135">
        <v>0</v>
      </c>
      <c r="N73" s="135">
        <v>0</v>
      </c>
      <c r="O73" s="135">
        <v>0</v>
      </c>
      <c r="P73" s="135">
        <v>0</v>
      </c>
      <c r="Q73" s="135">
        <v>0</v>
      </c>
      <c r="R73" s="135">
        <v>0</v>
      </c>
      <c r="S73" s="135">
        <v>0</v>
      </c>
      <c r="T73" s="135">
        <v>0</v>
      </c>
      <c r="U73" s="135">
        <v>0</v>
      </c>
      <c r="V73" s="135">
        <v>0</v>
      </c>
      <c r="W73" s="135">
        <v>0</v>
      </c>
      <c r="X73" s="135">
        <v>0</v>
      </c>
      <c r="Y73" s="135">
        <v>0</v>
      </c>
      <c r="Z73" s="135">
        <v>0</v>
      </c>
      <c r="AA73" s="135">
        <v>0</v>
      </c>
      <c r="AB73" s="135">
        <v>0</v>
      </c>
      <c r="AC73" s="135">
        <v>0</v>
      </c>
      <c r="AD73" s="135">
        <v>0</v>
      </c>
      <c r="AE73" s="135">
        <v>0</v>
      </c>
      <c r="AF73" s="135">
        <v>0</v>
      </c>
      <c r="AG73" s="135">
        <v>0</v>
      </c>
      <c r="AH73" s="135">
        <v>0</v>
      </c>
      <c r="AI73" s="135">
        <v>0</v>
      </c>
      <c r="AJ73" s="135">
        <v>0</v>
      </c>
      <c r="AK73" s="135">
        <v>0</v>
      </c>
      <c r="AL73" s="135">
        <v>0</v>
      </c>
      <c r="AM73" s="135">
        <v>0</v>
      </c>
      <c r="AN73" s="135">
        <v>0</v>
      </c>
      <c r="AO73" s="135">
        <v>0</v>
      </c>
      <c r="AP73" s="135">
        <v>0</v>
      </c>
    </row>
    <row r="74" spans="1:42" customFormat="1" ht="15.6" x14ac:dyDescent="0.3">
      <c r="A74" s="160" t="s">
        <v>514</v>
      </c>
      <c r="B74" s="159">
        <v>1</v>
      </c>
      <c r="C74" s="135">
        <v>0</v>
      </c>
      <c r="D74" s="135">
        <v>0</v>
      </c>
      <c r="E74" s="135">
        <v>0</v>
      </c>
      <c r="F74" s="135">
        <v>0</v>
      </c>
      <c r="G74" s="135">
        <v>0</v>
      </c>
      <c r="H74" s="135">
        <v>0</v>
      </c>
      <c r="I74" s="135">
        <v>0</v>
      </c>
      <c r="J74" s="135">
        <v>0</v>
      </c>
      <c r="K74" s="135">
        <v>0</v>
      </c>
      <c r="L74" s="135">
        <v>0</v>
      </c>
      <c r="M74" s="135">
        <v>0</v>
      </c>
      <c r="N74" s="135">
        <v>0</v>
      </c>
      <c r="O74" s="135">
        <v>0</v>
      </c>
      <c r="P74" s="135">
        <v>0</v>
      </c>
      <c r="Q74" s="135">
        <v>0</v>
      </c>
      <c r="R74" s="135">
        <v>0</v>
      </c>
      <c r="S74" s="135">
        <v>1</v>
      </c>
      <c r="T74" s="135">
        <v>0</v>
      </c>
      <c r="U74" s="135">
        <v>0</v>
      </c>
      <c r="V74" s="135">
        <v>0</v>
      </c>
      <c r="W74" s="135">
        <v>0</v>
      </c>
      <c r="X74" s="135">
        <v>0</v>
      </c>
      <c r="Y74" s="135">
        <v>0</v>
      </c>
      <c r="Z74" s="135">
        <v>0</v>
      </c>
      <c r="AA74" s="135">
        <v>0</v>
      </c>
      <c r="AB74" s="135">
        <v>0</v>
      </c>
      <c r="AC74" s="135">
        <v>0</v>
      </c>
      <c r="AD74" s="135">
        <v>0</v>
      </c>
      <c r="AE74" s="135">
        <v>0</v>
      </c>
      <c r="AF74" s="135">
        <v>0</v>
      </c>
      <c r="AG74" s="135">
        <v>0</v>
      </c>
      <c r="AH74" s="135">
        <v>0</v>
      </c>
      <c r="AI74" s="135">
        <v>0</v>
      </c>
      <c r="AJ74" s="135">
        <v>0</v>
      </c>
      <c r="AK74" s="135">
        <v>0</v>
      </c>
      <c r="AL74" s="135">
        <v>0</v>
      </c>
      <c r="AM74" s="135">
        <v>0</v>
      </c>
      <c r="AN74" s="135">
        <v>0</v>
      </c>
      <c r="AO74" s="135">
        <v>0</v>
      </c>
      <c r="AP74" s="135">
        <v>0</v>
      </c>
    </row>
    <row r="75" spans="1:42" customFormat="1" ht="15.6" x14ac:dyDescent="0.3">
      <c r="A75" s="160" t="s">
        <v>574</v>
      </c>
      <c r="B75" s="159">
        <v>2</v>
      </c>
      <c r="C75" s="135">
        <v>0</v>
      </c>
      <c r="D75" s="135">
        <v>0</v>
      </c>
      <c r="E75" s="135">
        <v>0</v>
      </c>
      <c r="F75" s="135">
        <v>0</v>
      </c>
      <c r="G75" s="135">
        <v>0</v>
      </c>
      <c r="H75" s="135">
        <v>0</v>
      </c>
      <c r="I75" s="135">
        <v>0</v>
      </c>
      <c r="J75" s="135">
        <v>0</v>
      </c>
      <c r="K75" s="135">
        <v>0</v>
      </c>
      <c r="L75" s="135">
        <v>0</v>
      </c>
      <c r="M75" s="135">
        <v>0</v>
      </c>
      <c r="N75" s="135">
        <v>0</v>
      </c>
      <c r="O75" s="135">
        <v>0</v>
      </c>
      <c r="P75" s="135">
        <v>0</v>
      </c>
      <c r="Q75" s="135">
        <v>0</v>
      </c>
      <c r="R75" s="135">
        <v>0</v>
      </c>
      <c r="S75" s="135">
        <v>0</v>
      </c>
      <c r="T75" s="135">
        <v>0</v>
      </c>
      <c r="U75" s="135">
        <v>0</v>
      </c>
      <c r="V75" s="135">
        <v>0</v>
      </c>
      <c r="W75" s="135">
        <v>0</v>
      </c>
      <c r="X75" s="135">
        <v>0</v>
      </c>
      <c r="Y75" s="135">
        <v>0</v>
      </c>
      <c r="Z75" s="135">
        <v>0</v>
      </c>
      <c r="AA75" s="135">
        <v>0</v>
      </c>
      <c r="AB75" s="135">
        <v>0</v>
      </c>
      <c r="AC75" s="135">
        <v>0</v>
      </c>
      <c r="AD75" s="135">
        <v>0</v>
      </c>
      <c r="AE75" s="135">
        <v>0</v>
      </c>
      <c r="AF75" s="135">
        <v>0</v>
      </c>
      <c r="AG75" s="135">
        <v>0</v>
      </c>
      <c r="AH75" s="135">
        <v>0</v>
      </c>
      <c r="AI75" s="135">
        <v>0</v>
      </c>
      <c r="AJ75" s="135">
        <v>0</v>
      </c>
      <c r="AK75" s="135">
        <v>0</v>
      </c>
      <c r="AL75" s="135">
        <v>0</v>
      </c>
      <c r="AM75" s="135">
        <v>0</v>
      </c>
      <c r="AN75" s="135">
        <v>1</v>
      </c>
      <c r="AO75" s="135">
        <v>0</v>
      </c>
      <c r="AP75" s="135">
        <v>1</v>
      </c>
    </row>
    <row r="76" spans="1:42" customFormat="1" ht="15.6" x14ac:dyDescent="0.3">
      <c r="A76" s="160" t="s">
        <v>664</v>
      </c>
      <c r="B76" s="159">
        <v>0</v>
      </c>
      <c r="C76" s="135">
        <v>0</v>
      </c>
      <c r="D76" s="135">
        <v>0</v>
      </c>
      <c r="E76" s="135">
        <v>0</v>
      </c>
      <c r="F76" s="135">
        <v>0</v>
      </c>
      <c r="G76" s="135">
        <v>0</v>
      </c>
      <c r="H76" s="135">
        <v>0</v>
      </c>
      <c r="I76" s="135">
        <v>0</v>
      </c>
      <c r="J76" s="135">
        <v>0</v>
      </c>
      <c r="K76" s="135">
        <v>0</v>
      </c>
      <c r="L76" s="135">
        <v>0</v>
      </c>
      <c r="M76" s="135">
        <v>0</v>
      </c>
      <c r="N76" s="135">
        <v>0</v>
      </c>
      <c r="O76" s="135">
        <v>0</v>
      </c>
      <c r="P76" s="135">
        <v>0</v>
      </c>
      <c r="Q76" s="135">
        <v>0</v>
      </c>
      <c r="R76" s="135">
        <v>0</v>
      </c>
      <c r="S76" s="135">
        <v>0</v>
      </c>
      <c r="T76" s="135">
        <v>0</v>
      </c>
      <c r="U76" s="135">
        <v>0</v>
      </c>
      <c r="V76" s="135">
        <v>0</v>
      </c>
      <c r="W76" s="135">
        <v>0</v>
      </c>
      <c r="X76" s="135">
        <v>0</v>
      </c>
      <c r="Y76" s="135">
        <v>0</v>
      </c>
      <c r="Z76" s="135">
        <v>0</v>
      </c>
      <c r="AA76" s="135">
        <v>0</v>
      </c>
      <c r="AB76" s="135">
        <v>0</v>
      </c>
      <c r="AC76" s="135">
        <v>0</v>
      </c>
      <c r="AD76" s="135">
        <v>0</v>
      </c>
      <c r="AE76" s="135">
        <v>0</v>
      </c>
      <c r="AF76" s="135">
        <v>0</v>
      </c>
      <c r="AG76" s="135">
        <v>0</v>
      </c>
      <c r="AH76" s="135">
        <v>0</v>
      </c>
      <c r="AI76" s="135">
        <v>0</v>
      </c>
      <c r="AJ76" s="135">
        <v>0</v>
      </c>
      <c r="AK76" s="135">
        <v>0</v>
      </c>
      <c r="AL76" s="135">
        <v>0</v>
      </c>
      <c r="AM76" s="135">
        <v>0</v>
      </c>
      <c r="AN76" s="135">
        <v>0</v>
      </c>
      <c r="AO76" s="135">
        <v>0</v>
      </c>
      <c r="AP76" s="135">
        <v>0</v>
      </c>
    </row>
    <row r="77" spans="1:42" customFormat="1" ht="15.6" x14ac:dyDescent="0.3">
      <c r="A77" s="160" t="s">
        <v>665</v>
      </c>
      <c r="B77" s="159">
        <v>4</v>
      </c>
      <c r="C77" s="135">
        <v>0</v>
      </c>
      <c r="D77" s="135">
        <v>0</v>
      </c>
      <c r="E77" s="135">
        <v>0</v>
      </c>
      <c r="F77" s="135">
        <v>0</v>
      </c>
      <c r="G77" s="135">
        <v>0</v>
      </c>
      <c r="H77" s="135">
        <v>3</v>
      </c>
      <c r="I77" s="135">
        <v>0</v>
      </c>
      <c r="J77" s="135">
        <v>0</v>
      </c>
      <c r="K77" s="135">
        <v>0</v>
      </c>
      <c r="L77" s="135">
        <v>0</v>
      </c>
      <c r="M77" s="135">
        <v>0</v>
      </c>
      <c r="N77" s="135">
        <v>0</v>
      </c>
      <c r="O77" s="135">
        <v>0</v>
      </c>
      <c r="P77" s="135">
        <v>0</v>
      </c>
      <c r="Q77" s="135">
        <v>0</v>
      </c>
      <c r="R77" s="135">
        <v>0</v>
      </c>
      <c r="S77" s="135">
        <v>0</v>
      </c>
      <c r="T77" s="135">
        <v>0</v>
      </c>
      <c r="U77" s="135">
        <v>0</v>
      </c>
      <c r="V77" s="135">
        <v>0</v>
      </c>
      <c r="W77" s="135">
        <v>0</v>
      </c>
      <c r="X77" s="135">
        <v>0</v>
      </c>
      <c r="Y77" s="135">
        <v>0</v>
      </c>
      <c r="Z77" s="135">
        <v>0</v>
      </c>
      <c r="AA77" s="135">
        <v>0</v>
      </c>
      <c r="AB77" s="135">
        <v>0</v>
      </c>
      <c r="AC77" s="135">
        <v>0</v>
      </c>
      <c r="AD77" s="135">
        <v>0</v>
      </c>
      <c r="AE77" s="135">
        <v>0</v>
      </c>
      <c r="AF77" s="135">
        <v>0</v>
      </c>
      <c r="AG77" s="135">
        <v>0</v>
      </c>
      <c r="AH77" s="135">
        <v>1</v>
      </c>
      <c r="AI77" s="135">
        <v>0</v>
      </c>
      <c r="AJ77" s="135">
        <v>0</v>
      </c>
      <c r="AK77" s="135">
        <v>0</v>
      </c>
      <c r="AL77" s="135">
        <v>0</v>
      </c>
      <c r="AM77" s="135">
        <v>0</v>
      </c>
      <c r="AN77" s="135">
        <v>0</v>
      </c>
      <c r="AO77" s="135">
        <v>0</v>
      </c>
      <c r="AP77" s="135">
        <v>0</v>
      </c>
    </row>
    <row r="78" spans="1:42" customFormat="1" ht="15.6" x14ac:dyDescent="0.3">
      <c r="A78" s="160" t="s">
        <v>600</v>
      </c>
      <c r="B78" s="159">
        <v>1</v>
      </c>
      <c r="C78" s="135">
        <v>0</v>
      </c>
      <c r="D78" s="135">
        <v>0</v>
      </c>
      <c r="E78" s="135">
        <v>0</v>
      </c>
      <c r="F78" s="135">
        <v>0</v>
      </c>
      <c r="G78" s="135">
        <v>0</v>
      </c>
      <c r="H78" s="135">
        <v>0</v>
      </c>
      <c r="I78" s="135">
        <v>0</v>
      </c>
      <c r="J78" s="135">
        <v>0</v>
      </c>
      <c r="K78" s="135">
        <v>0</v>
      </c>
      <c r="L78" s="135">
        <v>0</v>
      </c>
      <c r="M78" s="135">
        <v>0</v>
      </c>
      <c r="N78" s="135">
        <v>0</v>
      </c>
      <c r="O78" s="135">
        <v>0</v>
      </c>
      <c r="P78" s="135">
        <v>0</v>
      </c>
      <c r="Q78" s="135">
        <v>0</v>
      </c>
      <c r="R78" s="135">
        <v>0</v>
      </c>
      <c r="S78" s="135">
        <v>1</v>
      </c>
      <c r="T78" s="135">
        <v>0</v>
      </c>
      <c r="U78" s="135">
        <v>0</v>
      </c>
      <c r="V78" s="135">
        <v>0</v>
      </c>
      <c r="W78" s="135">
        <v>0</v>
      </c>
      <c r="X78" s="135">
        <v>0</v>
      </c>
      <c r="Y78" s="135">
        <v>0</v>
      </c>
      <c r="Z78" s="135">
        <v>0</v>
      </c>
      <c r="AA78" s="135">
        <v>0</v>
      </c>
      <c r="AB78" s="135">
        <v>0</v>
      </c>
      <c r="AC78" s="135">
        <v>0</v>
      </c>
      <c r="AD78" s="135">
        <v>0</v>
      </c>
      <c r="AE78" s="135">
        <v>0</v>
      </c>
      <c r="AF78" s="135">
        <v>0</v>
      </c>
      <c r="AG78" s="135">
        <v>0</v>
      </c>
      <c r="AH78" s="135">
        <v>0</v>
      </c>
      <c r="AI78" s="135">
        <v>0</v>
      </c>
      <c r="AJ78" s="135">
        <v>0</v>
      </c>
      <c r="AK78" s="135">
        <v>0</v>
      </c>
      <c r="AL78" s="135">
        <v>0</v>
      </c>
      <c r="AM78" s="135">
        <v>0</v>
      </c>
      <c r="AN78" s="135">
        <v>0</v>
      </c>
      <c r="AO78" s="135">
        <v>0</v>
      </c>
      <c r="AP78" s="135">
        <v>0</v>
      </c>
    </row>
    <row r="79" spans="1:42" customFormat="1" ht="15.6" x14ac:dyDescent="0.3">
      <c r="A79" s="160" t="s">
        <v>666</v>
      </c>
      <c r="B79" s="159">
        <v>0</v>
      </c>
      <c r="C79" s="135">
        <v>0</v>
      </c>
      <c r="D79" s="135">
        <v>0</v>
      </c>
      <c r="E79" s="135">
        <v>0</v>
      </c>
      <c r="F79" s="135">
        <v>0</v>
      </c>
      <c r="G79" s="135">
        <v>0</v>
      </c>
      <c r="H79" s="135">
        <v>0</v>
      </c>
      <c r="I79" s="135">
        <v>0</v>
      </c>
      <c r="J79" s="135">
        <v>0</v>
      </c>
      <c r="K79" s="135">
        <v>0</v>
      </c>
      <c r="L79" s="135">
        <v>0</v>
      </c>
      <c r="M79" s="135">
        <v>0</v>
      </c>
      <c r="N79" s="135">
        <v>0</v>
      </c>
      <c r="O79" s="135">
        <v>0</v>
      </c>
      <c r="P79" s="135">
        <v>0</v>
      </c>
      <c r="Q79" s="135">
        <v>0</v>
      </c>
      <c r="R79" s="135">
        <v>0</v>
      </c>
      <c r="S79" s="135">
        <v>0</v>
      </c>
      <c r="T79" s="135">
        <v>0</v>
      </c>
      <c r="U79" s="135">
        <v>0</v>
      </c>
      <c r="V79" s="135">
        <v>0</v>
      </c>
      <c r="W79" s="135">
        <v>0</v>
      </c>
      <c r="X79" s="135">
        <v>0</v>
      </c>
      <c r="Y79" s="135">
        <v>0</v>
      </c>
      <c r="Z79" s="135">
        <v>0</v>
      </c>
      <c r="AA79" s="135">
        <v>0</v>
      </c>
      <c r="AB79" s="135">
        <v>0</v>
      </c>
      <c r="AC79" s="135">
        <v>0</v>
      </c>
      <c r="AD79" s="135">
        <v>0</v>
      </c>
      <c r="AE79" s="135">
        <v>0</v>
      </c>
      <c r="AF79" s="135">
        <v>0</v>
      </c>
      <c r="AG79" s="135">
        <v>0</v>
      </c>
      <c r="AH79" s="135">
        <v>0</v>
      </c>
      <c r="AI79" s="135">
        <v>0</v>
      </c>
      <c r="AJ79" s="135">
        <v>0</v>
      </c>
      <c r="AK79" s="135">
        <v>0</v>
      </c>
      <c r="AL79" s="135">
        <v>0</v>
      </c>
      <c r="AM79" s="135">
        <v>0</v>
      </c>
      <c r="AN79" s="135">
        <v>0</v>
      </c>
      <c r="AO79" s="135">
        <v>0</v>
      </c>
      <c r="AP79" s="135">
        <v>0</v>
      </c>
    </row>
    <row r="80" spans="1:42" customFormat="1" ht="15.6" x14ac:dyDescent="0.3">
      <c r="A80" s="160" t="s">
        <v>667</v>
      </c>
      <c r="B80" s="159">
        <v>0</v>
      </c>
      <c r="C80" s="135">
        <v>0</v>
      </c>
      <c r="D80" s="135">
        <v>0</v>
      </c>
      <c r="E80" s="135">
        <v>0</v>
      </c>
      <c r="F80" s="135">
        <v>0</v>
      </c>
      <c r="G80" s="135">
        <v>0</v>
      </c>
      <c r="H80" s="135">
        <v>0</v>
      </c>
      <c r="I80" s="135">
        <v>0</v>
      </c>
      <c r="J80" s="135">
        <v>0</v>
      </c>
      <c r="K80" s="135">
        <v>0</v>
      </c>
      <c r="L80" s="135">
        <v>0</v>
      </c>
      <c r="M80" s="135">
        <v>0</v>
      </c>
      <c r="N80" s="135">
        <v>0</v>
      </c>
      <c r="O80" s="135">
        <v>0</v>
      </c>
      <c r="P80" s="135">
        <v>0</v>
      </c>
      <c r="Q80" s="135">
        <v>0</v>
      </c>
      <c r="R80" s="135">
        <v>0</v>
      </c>
      <c r="S80" s="135">
        <v>0</v>
      </c>
      <c r="T80" s="135">
        <v>0</v>
      </c>
      <c r="U80" s="135">
        <v>0</v>
      </c>
      <c r="V80" s="135">
        <v>0</v>
      </c>
      <c r="W80" s="135">
        <v>0</v>
      </c>
      <c r="X80" s="135">
        <v>0</v>
      </c>
      <c r="Y80" s="135">
        <v>0</v>
      </c>
      <c r="Z80" s="135">
        <v>0</v>
      </c>
      <c r="AA80" s="135">
        <v>0</v>
      </c>
      <c r="AB80" s="135">
        <v>0</v>
      </c>
      <c r="AC80" s="135">
        <v>0</v>
      </c>
      <c r="AD80" s="135">
        <v>0</v>
      </c>
      <c r="AE80" s="135">
        <v>0</v>
      </c>
      <c r="AF80" s="135">
        <v>0</v>
      </c>
      <c r="AG80" s="135">
        <v>0</v>
      </c>
      <c r="AH80" s="135">
        <v>0</v>
      </c>
      <c r="AI80" s="135">
        <v>0</v>
      </c>
      <c r="AJ80" s="135">
        <v>0</v>
      </c>
      <c r="AK80" s="135">
        <v>0</v>
      </c>
      <c r="AL80" s="135">
        <v>0</v>
      </c>
      <c r="AM80" s="135">
        <v>0</v>
      </c>
      <c r="AN80" s="135">
        <v>0</v>
      </c>
      <c r="AO80" s="135">
        <v>0</v>
      </c>
      <c r="AP80" s="135">
        <v>0</v>
      </c>
    </row>
    <row r="81" spans="1:42" customFormat="1" ht="15.6" x14ac:dyDescent="0.3">
      <c r="A81" s="160" t="s">
        <v>612</v>
      </c>
      <c r="B81" s="159">
        <v>0</v>
      </c>
      <c r="C81" s="135">
        <v>0</v>
      </c>
      <c r="D81" s="135">
        <v>0</v>
      </c>
      <c r="E81" s="135">
        <v>0</v>
      </c>
      <c r="F81" s="135">
        <v>0</v>
      </c>
      <c r="G81" s="135">
        <v>0</v>
      </c>
      <c r="H81" s="135">
        <v>0</v>
      </c>
      <c r="I81" s="135">
        <v>0</v>
      </c>
      <c r="J81" s="135">
        <v>0</v>
      </c>
      <c r="K81" s="135">
        <v>0</v>
      </c>
      <c r="L81" s="135">
        <v>0</v>
      </c>
      <c r="M81" s="135">
        <v>0</v>
      </c>
      <c r="N81" s="135">
        <v>0</v>
      </c>
      <c r="O81" s="135">
        <v>0</v>
      </c>
      <c r="P81" s="135">
        <v>0</v>
      </c>
      <c r="Q81" s="135">
        <v>0</v>
      </c>
      <c r="R81" s="135">
        <v>0</v>
      </c>
      <c r="S81" s="135">
        <v>0</v>
      </c>
      <c r="T81" s="135">
        <v>0</v>
      </c>
      <c r="U81" s="135">
        <v>0</v>
      </c>
      <c r="V81" s="135">
        <v>0</v>
      </c>
      <c r="W81" s="135">
        <v>0</v>
      </c>
      <c r="X81" s="135">
        <v>0</v>
      </c>
      <c r="Y81" s="135">
        <v>0</v>
      </c>
      <c r="Z81" s="135">
        <v>0</v>
      </c>
      <c r="AA81" s="135">
        <v>0</v>
      </c>
      <c r="AB81" s="135">
        <v>0</v>
      </c>
      <c r="AC81" s="135">
        <v>0</v>
      </c>
      <c r="AD81" s="135">
        <v>0</v>
      </c>
      <c r="AE81" s="135">
        <v>0</v>
      </c>
      <c r="AF81" s="135">
        <v>0</v>
      </c>
      <c r="AG81" s="135">
        <v>0</v>
      </c>
      <c r="AH81" s="135">
        <v>0</v>
      </c>
      <c r="AI81" s="135">
        <v>0</v>
      </c>
      <c r="AJ81" s="135">
        <v>0</v>
      </c>
      <c r="AK81" s="135">
        <v>0</v>
      </c>
      <c r="AL81" s="135">
        <v>0</v>
      </c>
      <c r="AM81" s="135">
        <v>0</v>
      </c>
      <c r="AN81" s="135">
        <v>0</v>
      </c>
      <c r="AO81" s="135">
        <v>0</v>
      </c>
      <c r="AP81" s="135">
        <v>0</v>
      </c>
    </row>
    <row r="82" spans="1:42" customFormat="1" ht="15.6" x14ac:dyDescent="0.3">
      <c r="A82" s="160" t="s">
        <v>575</v>
      </c>
      <c r="B82" s="159">
        <v>0</v>
      </c>
      <c r="C82" s="135">
        <v>0</v>
      </c>
      <c r="D82" s="135">
        <v>0</v>
      </c>
      <c r="E82" s="135">
        <v>0</v>
      </c>
      <c r="F82" s="135">
        <v>0</v>
      </c>
      <c r="G82" s="135">
        <v>0</v>
      </c>
      <c r="H82" s="135">
        <v>0</v>
      </c>
      <c r="I82" s="135">
        <v>0</v>
      </c>
      <c r="J82" s="135">
        <v>0</v>
      </c>
      <c r="K82" s="135">
        <v>0</v>
      </c>
      <c r="L82" s="135">
        <v>0</v>
      </c>
      <c r="M82" s="135">
        <v>0</v>
      </c>
      <c r="N82" s="135">
        <v>0</v>
      </c>
      <c r="O82" s="135">
        <v>0</v>
      </c>
      <c r="P82" s="135">
        <v>0</v>
      </c>
      <c r="Q82" s="135">
        <v>0</v>
      </c>
      <c r="R82" s="135">
        <v>0</v>
      </c>
      <c r="S82" s="135">
        <v>0</v>
      </c>
      <c r="T82" s="135">
        <v>0</v>
      </c>
      <c r="U82" s="135">
        <v>0</v>
      </c>
      <c r="V82" s="135">
        <v>0</v>
      </c>
      <c r="W82" s="135">
        <v>0</v>
      </c>
      <c r="X82" s="135">
        <v>0</v>
      </c>
      <c r="Y82" s="135">
        <v>0</v>
      </c>
      <c r="Z82" s="135">
        <v>0</v>
      </c>
      <c r="AA82" s="135">
        <v>0</v>
      </c>
      <c r="AB82" s="135">
        <v>0</v>
      </c>
      <c r="AC82" s="135">
        <v>0</v>
      </c>
      <c r="AD82" s="135">
        <v>0</v>
      </c>
      <c r="AE82" s="135">
        <v>0</v>
      </c>
      <c r="AF82" s="135">
        <v>0</v>
      </c>
      <c r="AG82" s="135">
        <v>0</v>
      </c>
      <c r="AH82" s="135">
        <v>0</v>
      </c>
      <c r="AI82" s="135">
        <v>0</v>
      </c>
      <c r="AJ82" s="135">
        <v>0</v>
      </c>
      <c r="AK82" s="135">
        <v>0</v>
      </c>
      <c r="AL82" s="135">
        <v>0</v>
      </c>
      <c r="AM82" s="135">
        <v>0</v>
      </c>
      <c r="AN82" s="135">
        <v>0</v>
      </c>
      <c r="AO82" s="135">
        <v>0</v>
      </c>
      <c r="AP82" s="135">
        <v>0</v>
      </c>
    </row>
    <row r="83" spans="1:42" customFormat="1" ht="15.6" x14ac:dyDescent="0.3">
      <c r="A83" s="160" t="s">
        <v>523</v>
      </c>
      <c r="B83" s="159">
        <v>6</v>
      </c>
      <c r="C83" s="135">
        <v>0</v>
      </c>
      <c r="D83" s="135">
        <v>0</v>
      </c>
      <c r="E83" s="135">
        <v>0</v>
      </c>
      <c r="F83" s="135">
        <v>0</v>
      </c>
      <c r="G83" s="135">
        <v>0</v>
      </c>
      <c r="H83" s="135">
        <v>0</v>
      </c>
      <c r="I83" s="135">
        <v>0</v>
      </c>
      <c r="J83" s="135">
        <v>0</v>
      </c>
      <c r="K83" s="135">
        <v>0</v>
      </c>
      <c r="L83" s="135">
        <v>0</v>
      </c>
      <c r="M83" s="135">
        <v>0</v>
      </c>
      <c r="N83" s="135">
        <v>0</v>
      </c>
      <c r="O83" s="135">
        <v>0</v>
      </c>
      <c r="P83" s="135">
        <v>0</v>
      </c>
      <c r="Q83" s="135">
        <v>0</v>
      </c>
      <c r="R83" s="135">
        <v>0</v>
      </c>
      <c r="S83" s="135">
        <v>3</v>
      </c>
      <c r="T83" s="135">
        <v>0</v>
      </c>
      <c r="U83" s="135">
        <v>0</v>
      </c>
      <c r="V83" s="135">
        <v>0</v>
      </c>
      <c r="W83" s="135">
        <v>0</v>
      </c>
      <c r="X83" s="135">
        <v>0</v>
      </c>
      <c r="Y83" s="135">
        <v>0</v>
      </c>
      <c r="Z83" s="135">
        <v>0</v>
      </c>
      <c r="AA83" s="135">
        <v>0</v>
      </c>
      <c r="AB83" s="135">
        <v>0</v>
      </c>
      <c r="AC83" s="135">
        <v>2</v>
      </c>
      <c r="AD83" s="135">
        <v>0</v>
      </c>
      <c r="AE83" s="135">
        <v>0</v>
      </c>
      <c r="AF83" s="135">
        <v>0</v>
      </c>
      <c r="AG83" s="135">
        <v>1</v>
      </c>
      <c r="AH83" s="135">
        <v>0</v>
      </c>
      <c r="AI83" s="135">
        <v>0</v>
      </c>
      <c r="AJ83" s="135">
        <v>0</v>
      </c>
      <c r="AK83" s="135">
        <v>0</v>
      </c>
      <c r="AL83" s="135">
        <v>0</v>
      </c>
      <c r="AM83" s="135">
        <v>0</v>
      </c>
      <c r="AN83" s="135">
        <v>0</v>
      </c>
      <c r="AO83" s="135">
        <v>0</v>
      </c>
      <c r="AP83" s="135">
        <v>0</v>
      </c>
    </row>
    <row r="84" spans="1:42" customFormat="1" ht="15.6" x14ac:dyDescent="0.3">
      <c r="A84" s="160" t="s">
        <v>668</v>
      </c>
      <c r="B84" s="159">
        <v>0</v>
      </c>
      <c r="C84" s="135">
        <v>0</v>
      </c>
      <c r="D84" s="135">
        <v>0</v>
      </c>
      <c r="E84" s="135">
        <v>0</v>
      </c>
      <c r="F84" s="135">
        <v>0</v>
      </c>
      <c r="G84" s="135">
        <v>0</v>
      </c>
      <c r="H84" s="135">
        <v>0</v>
      </c>
      <c r="I84" s="135">
        <v>0</v>
      </c>
      <c r="J84" s="135">
        <v>0</v>
      </c>
      <c r="K84" s="135">
        <v>0</v>
      </c>
      <c r="L84" s="135">
        <v>0</v>
      </c>
      <c r="M84" s="135">
        <v>0</v>
      </c>
      <c r="N84" s="135">
        <v>0</v>
      </c>
      <c r="O84" s="135">
        <v>0</v>
      </c>
      <c r="P84" s="135">
        <v>0</v>
      </c>
      <c r="Q84" s="135">
        <v>0</v>
      </c>
      <c r="R84" s="135">
        <v>0</v>
      </c>
      <c r="S84" s="135">
        <v>0</v>
      </c>
      <c r="T84" s="135">
        <v>0</v>
      </c>
      <c r="U84" s="135">
        <v>0</v>
      </c>
      <c r="V84" s="135">
        <v>0</v>
      </c>
      <c r="W84" s="135">
        <v>0</v>
      </c>
      <c r="X84" s="135">
        <v>0</v>
      </c>
      <c r="Y84" s="135">
        <v>0</v>
      </c>
      <c r="Z84" s="135">
        <v>0</v>
      </c>
      <c r="AA84" s="135">
        <v>0</v>
      </c>
      <c r="AB84" s="135">
        <v>0</v>
      </c>
      <c r="AC84" s="135">
        <v>0</v>
      </c>
      <c r="AD84" s="135">
        <v>0</v>
      </c>
      <c r="AE84" s="135">
        <v>0</v>
      </c>
      <c r="AF84" s="135">
        <v>0</v>
      </c>
      <c r="AG84" s="135">
        <v>0</v>
      </c>
      <c r="AH84" s="135">
        <v>0</v>
      </c>
      <c r="AI84" s="135">
        <v>0</v>
      </c>
      <c r="AJ84" s="135">
        <v>0</v>
      </c>
      <c r="AK84" s="135">
        <v>0</v>
      </c>
      <c r="AL84" s="135">
        <v>0</v>
      </c>
      <c r="AM84" s="135">
        <v>0</v>
      </c>
      <c r="AN84" s="135">
        <v>0</v>
      </c>
      <c r="AO84" s="135">
        <v>0</v>
      </c>
      <c r="AP84" s="135">
        <v>0</v>
      </c>
    </row>
    <row r="85" spans="1:42" customFormat="1" ht="15.6" x14ac:dyDescent="0.3">
      <c r="A85" s="160" t="s">
        <v>669</v>
      </c>
      <c r="B85" s="159">
        <v>0</v>
      </c>
      <c r="C85" s="135">
        <v>0</v>
      </c>
      <c r="D85" s="135">
        <v>0</v>
      </c>
      <c r="E85" s="135">
        <v>0</v>
      </c>
      <c r="F85" s="135">
        <v>0</v>
      </c>
      <c r="G85" s="135">
        <v>0</v>
      </c>
      <c r="H85" s="135">
        <v>0</v>
      </c>
      <c r="I85" s="135">
        <v>0</v>
      </c>
      <c r="J85" s="135">
        <v>0</v>
      </c>
      <c r="K85" s="135">
        <v>0</v>
      </c>
      <c r="L85" s="135">
        <v>0</v>
      </c>
      <c r="M85" s="135">
        <v>0</v>
      </c>
      <c r="N85" s="135">
        <v>0</v>
      </c>
      <c r="O85" s="135">
        <v>0</v>
      </c>
      <c r="P85" s="135">
        <v>0</v>
      </c>
      <c r="Q85" s="135">
        <v>0</v>
      </c>
      <c r="R85" s="135">
        <v>0</v>
      </c>
      <c r="S85" s="135">
        <v>0</v>
      </c>
      <c r="T85" s="135">
        <v>0</v>
      </c>
      <c r="U85" s="135">
        <v>0</v>
      </c>
      <c r="V85" s="135">
        <v>0</v>
      </c>
      <c r="W85" s="135">
        <v>0</v>
      </c>
      <c r="X85" s="135">
        <v>0</v>
      </c>
      <c r="Y85" s="135">
        <v>0</v>
      </c>
      <c r="Z85" s="135">
        <v>0</v>
      </c>
      <c r="AA85" s="135">
        <v>0</v>
      </c>
      <c r="AB85" s="135">
        <v>0</v>
      </c>
      <c r="AC85" s="135">
        <v>0</v>
      </c>
      <c r="AD85" s="135">
        <v>0</v>
      </c>
      <c r="AE85" s="135">
        <v>0</v>
      </c>
      <c r="AF85" s="135">
        <v>0</v>
      </c>
      <c r="AG85" s="135">
        <v>0</v>
      </c>
      <c r="AH85" s="135">
        <v>0</v>
      </c>
      <c r="AI85" s="135">
        <v>0</v>
      </c>
      <c r="AJ85" s="135">
        <v>0</v>
      </c>
      <c r="AK85" s="135">
        <v>0</v>
      </c>
      <c r="AL85" s="135">
        <v>0</v>
      </c>
      <c r="AM85" s="135">
        <v>0</v>
      </c>
      <c r="AN85" s="135">
        <v>0</v>
      </c>
      <c r="AO85" s="135">
        <v>0</v>
      </c>
      <c r="AP85" s="135">
        <v>0</v>
      </c>
    </row>
    <row r="86" spans="1:42" customFormat="1" ht="15.6" x14ac:dyDescent="0.3">
      <c r="A86" s="160" t="s">
        <v>539</v>
      </c>
      <c r="B86" s="159">
        <v>0</v>
      </c>
      <c r="C86" s="135">
        <v>0</v>
      </c>
      <c r="D86" s="135">
        <v>0</v>
      </c>
      <c r="E86" s="135">
        <v>0</v>
      </c>
      <c r="F86" s="135">
        <v>0</v>
      </c>
      <c r="G86" s="135">
        <v>0</v>
      </c>
      <c r="H86" s="135">
        <v>0</v>
      </c>
      <c r="I86" s="135">
        <v>0</v>
      </c>
      <c r="J86" s="135">
        <v>0</v>
      </c>
      <c r="K86" s="135">
        <v>0</v>
      </c>
      <c r="L86" s="135">
        <v>0</v>
      </c>
      <c r="M86" s="135">
        <v>0</v>
      </c>
      <c r="N86" s="135">
        <v>0</v>
      </c>
      <c r="O86" s="135">
        <v>0</v>
      </c>
      <c r="P86" s="135">
        <v>0</v>
      </c>
      <c r="Q86" s="135">
        <v>0</v>
      </c>
      <c r="R86" s="135">
        <v>0</v>
      </c>
      <c r="S86" s="135">
        <v>0</v>
      </c>
      <c r="T86" s="135">
        <v>0</v>
      </c>
      <c r="U86" s="135">
        <v>0</v>
      </c>
      <c r="V86" s="135">
        <v>0</v>
      </c>
      <c r="W86" s="135">
        <v>0</v>
      </c>
      <c r="X86" s="135">
        <v>0</v>
      </c>
      <c r="Y86" s="135">
        <v>0</v>
      </c>
      <c r="Z86" s="135">
        <v>0</v>
      </c>
      <c r="AA86" s="135">
        <v>0</v>
      </c>
      <c r="AB86" s="135">
        <v>0</v>
      </c>
      <c r="AC86" s="135">
        <v>0</v>
      </c>
      <c r="AD86" s="135">
        <v>0</v>
      </c>
      <c r="AE86" s="135">
        <v>0</v>
      </c>
      <c r="AF86" s="135">
        <v>0</v>
      </c>
      <c r="AG86" s="135">
        <v>0</v>
      </c>
      <c r="AH86" s="135">
        <v>0</v>
      </c>
      <c r="AI86" s="135">
        <v>0</v>
      </c>
      <c r="AJ86" s="135">
        <v>0</v>
      </c>
      <c r="AK86" s="135">
        <v>0</v>
      </c>
      <c r="AL86" s="135">
        <v>0</v>
      </c>
      <c r="AM86" s="135">
        <v>0</v>
      </c>
      <c r="AN86" s="135">
        <v>0</v>
      </c>
      <c r="AO86" s="135">
        <v>0</v>
      </c>
      <c r="AP86" s="135">
        <v>0</v>
      </c>
    </row>
    <row r="87" spans="1:42" customFormat="1" ht="15.6" x14ac:dyDescent="0.3">
      <c r="A87" s="160" t="s">
        <v>670</v>
      </c>
      <c r="B87" s="159">
        <v>0</v>
      </c>
      <c r="C87" s="135">
        <v>0</v>
      </c>
      <c r="D87" s="135">
        <v>0</v>
      </c>
      <c r="E87" s="135">
        <v>0</v>
      </c>
      <c r="F87" s="135">
        <v>0</v>
      </c>
      <c r="G87" s="135">
        <v>0</v>
      </c>
      <c r="H87" s="135">
        <v>0</v>
      </c>
      <c r="I87" s="135">
        <v>0</v>
      </c>
      <c r="J87" s="135">
        <v>0</v>
      </c>
      <c r="K87" s="135">
        <v>0</v>
      </c>
      <c r="L87" s="135">
        <v>0</v>
      </c>
      <c r="M87" s="135">
        <v>0</v>
      </c>
      <c r="N87" s="135">
        <v>0</v>
      </c>
      <c r="O87" s="135">
        <v>0</v>
      </c>
      <c r="P87" s="135">
        <v>0</v>
      </c>
      <c r="Q87" s="135">
        <v>0</v>
      </c>
      <c r="R87" s="135">
        <v>0</v>
      </c>
      <c r="S87" s="135">
        <v>0</v>
      </c>
      <c r="T87" s="135">
        <v>0</v>
      </c>
      <c r="U87" s="135">
        <v>0</v>
      </c>
      <c r="V87" s="135">
        <v>0</v>
      </c>
      <c r="W87" s="135">
        <v>0</v>
      </c>
      <c r="X87" s="135">
        <v>0</v>
      </c>
      <c r="Y87" s="135">
        <v>0</v>
      </c>
      <c r="Z87" s="135">
        <v>0</v>
      </c>
      <c r="AA87" s="135">
        <v>0</v>
      </c>
      <c r="AB87" s="135">
        <v>0</v>
      </c>
      <c r="AC87" s="135">
        <v>0</v>
      </c>
      <c r="AD87" s="135">
        <v>0</v>
      </c>
      <c r="AE87" s="135">
        <v>0</v>
      </c>
      <c r="AF87" s="135">
        <v>0</v>
      </c>
      <c r="AG87" s="135">
        <v>0</v>
      </c>
      <c r="AH87" s="135">
        <v>0</v>
      </c>
      <c r="AI87" s="135">
        <v>0</v>
      </c>
      <c r="AJ87" s="135">
        <v>0</v>
      </c>
      <c r="AK87" s="135">
        <v>0</v>
      </c>
      <c r="AL87" s="135">
        <v>0</v>
      </c>
      <c r="AM87" s="135">
        <v>0</v>
      </c>
      <c r="AN87" s="135">
        <v>0</v>
      </c>
      <c r="AO87" s="135">
        <v>0</v>
      </c>
      <c r="AP87" s="135">
        <v>0</v>
      </c>
    </row>
    <row r="88" spans="1:42" customFormat="1" ht="15.6" x14ac:dyDescent="0.3">
      <c r="A88" s="160" t="s">
        <v>324</v>
      </c>
      <c r="B88" s="159">
        <v>33</v>
      </c>
      <c r="C88" s="135">
        <v>0</v>
      </c>
      <c r="D88" s="135">
        <v>0</v>
      </c>
      <c r="E88" s="135">
        <v>0</v>
      </c>
      <c r="F88" s="135">
        <v>0</v>
      </c>
      <c r="G88" s="135">
        <v>0</v>
      </c>
      <c r="H88" s="135">
        <v>3</v>
      </c>
      <c r="I88" s="135">
        <v>0</v>
      </c>
      <c r="J88" s="135">
        <v>0</v>
      </c>
      <c r="K88" s="135">
        <v>0</v>
      </c>
      <c r="L88" s="135">
        <v>0</v>
      </c>
      <c r="M88" s="135">
        <v>0</v>
      </c>
      <c r="N88" s="135">
        <v>0</v>
      </c>
      <c r="O88" s="135">
        <v>0</v>
      </c>
      <c r="P88" s="135">
        <v>0</v>
      </c>
      <c r="Q88" s="135">
        <v>0</v>
      </c>
      <c r="R88" s="135">
        <v>0</v>
      </c>
      <c r="S88" s="135">
        <v>18</v>
      </c>
      <c r="T88" s="135">
        <v>0</v>
      </c>
      <c r="U88" s="135">
        <v>0</v>
      </c>
      <c r="V88" s="135">
        <v>0</v>
      </c>
      <c r="W88" s="135">
        <v>0</v>
      </c>
      <c r="X88" s="135">
        <v>0</v>
      </c>
      <c r="Y88" s="135">
        <v>0</v>
      </c>
      <c r="Z88" s="135">
        <v>0</v>
      </c>
      <c r="AA88" s="135">
        <v>0</v>
      </c>
      <c r="AB88" s="135">
        <v>0</v>
      </c>
      <c r="AC88" s="135">
        <v>0</v>
      </c>
      <c r="AD88" s="135">
        <v>0</v>
      </c>
      <c r="AE88" s="135">
        <v>0</v>
      </c>
      <c r="AF88" s="135">
        <v>0</v>
      </c>
      <c r="AG88" s="135">
        <v>10</v>
      </c>
      <c r="AH88" s="135">
        <v>0</v>
      </c>
      <c r="AI88" s="135">
        <v>0</v>
      </c>
      <c r="AJ88" s="135">
        <v>0</v>
      </c>
      <c r="AK88" s="135">
        <v>0</v>
      </c>
      <c r="AL88" s="135">
        <v>0</v>
      </c>
      <c r="AM88" s="135">
        <v>1</v>
      </c>
      <c r="AN88" s="135">
        <v>0</v>
      </c>
      <c r="AO88" s="135">
        <v>1</v>
      </c>
      <c r="AP88" s="135">
        <v>0</v>
      </c>
    </row>
    <row r="89" spans="1:42" customFormat="1" ht="15.6" x14ac:dyDescent="0.3">
      <c r="A89" s="160" t="s">
        <v>671</v>
      </c>
      <c r="B89" s="159">
        <v>0</v>
      </c>
      <c r="C89" s="135">
        <v>0</v>
      </c>
      <c r="D89" s="135">
        <v>0</v>
      </c>
      <c r="E89" s="135">
        <v>0</v>
      </c>
      <c r="F89" s="135">
        <v>0</v>
      </c>
      <c r="G89" s="135">
        <v>0</v>
      </c>
      <c r="H89" s="135">
        <v>0</v>
      </c>
      <c r="I89" s="135">
        <v>0</v>
      </c>
      <c r="J89" s="135">
        <v>0</v>
      </c>
      <c r="K89" s="135">
        <v>0</v>
      </c>
      <c r="L89" s="135">
        <v>0</v>
      </c>
      <c r="M89" s="135">
        <v>0</v>
      </c>
      <c r="N89" s="135">
        <v>0</v>
      </c>
      <c r="O89" s="135">
        <v>0</v>
      </c>
      <c r="P89" s="135">
        <v>0</v>
      </c>
      <c r="Q89" s="135">
        <v>0</v>
      </c>
      <c r="R89" s="135">
        <v>0</v>
      </c>
      <c r="S89" s="135">
        <v>0</v>
      </c>
      <c r="T89" s="135">
        <v>0</v>
      </c>
      <c r="U89" s="135">
        <v>0</v>
      </c>
      <c r="V89" s="135">
        <v>0</v>
      </c>
      <c r="W89" s="135">
        <v>0</v>
      </c>
      <c r="X89" s="135">
        <v>0</v>
      </c>
      <c r="Y89" s="135">
        <v>0</v>
      </c>
      <c r="Z89" s="135">
        <v>0</v>
      </c>
      <c r="AA89" s="135">
        <v>0</v>
      </c>
      <c r="AB89" s="135">
        <v>0</v>
      </c>
      <c r="AC89" s="135">
        <v>0</v>
      </c>
      <c r="AD89" s="135">
        <v>0</v>
      </c>
      <c r="AE89" s="135">
        <v>0</v>
      </c>
      <c r="AF89" s="135">
        <v>0</v>
      </c>
      <c r="AG89" s="135">
        <v>0</v>
      </c>
      <c r="AH89" s="135">
        <v>0</v>
      </c>
      <c r="AI89" s="135">
        <v>0</v>
      </c>
      <c r="AJ89" s="135">
        <v>0</v>
      </c>
      <c r="AK89" s="135">
        <v>0</v>
      </c>
      <c r="AL89" s="135">
        <v>0</v>
      </c>
      <c r="AM89" s="135">
        <v>0</v>
      </c>
      <c r="AN89" s="135">
        <v>0</v>
      </c>
      <c r="AO89" s="135">
        <v>0</v>
      </c>
      <c r="AP89" s="135">
        <v>0</v>
      </c>
    </row>
    <row r="90" spans="1:42" customFormat="1" ht="15.6" x14ac:dyDescent="0.3">
      <c r="A90" s="160" t="s">
        <v>672</v>
      </c>
      <c r="B90" s="159">
        <v>0</v>
      </c>
      <c r="C90" s="135">
        <v>0</v>
      </c>
      <c r="D90" s="135">
        <v>0</v>
      </c>
      <c r="E90" s="135">
        <v>0</v>
      </c>
      <c r="F90" s="135">
        <v>0</v>
      </c>
      <c r="G90" s="135">
        <v>0</v>
      </c>
      <c r="H90" s="135">
        <v>0</v>
      </c>
      <c r="I90" s="135">
        <v>0</v>
      </c>
      <c r="J90" s="135">
        <v>0</v>
      </c>
      <c r="K90" s="135">
        <v>0</v>
      </c>
      <c r="L90" s="135">
        <v>0</v>
      </c>
      <c r="M90" s="135">
        <v>0</v>
      </c>
      <c r="N90" s="135">
        <v>0</v>
      </c>
      <c r="O90" s="135">
        <v>0</v>
      </c>
      <c r="P90" s="135">
        <v>0</v>
      </c>
      <c r="Q90" s="135">
        <v>0</v>
      </c>
      <c r="R90" s="135">
        <v>0</v>
      </c>
      <c r="S90" s="135">
        <v>0</v>
      </c>
      <c r="T90" s="135">
        <v>0</v>
      </c>
      <c r="U90" s="135">
        <v>0</v>
      </c>
      <c r="V90" s="135">
        <v>0</v>
      </c>
      <c r="W90" s="135">
        <v>0</v>
      </c>
      <c r="X90" s="135">
        <v>0</v>
      </c>
      <c r="Y90" s="135">
        <v>0</v>
      </c>
      <c r="Z90" s="135">
        <v>0</v>
      </c>
      <c r="AA90" s="135">
        <v>0</v>
      </c>
      <c r="AB90" s="135">
        <v>0</v>
      </c>
      <c r="AC90" s="135">
        <v>0</v>
      </c>
      <c r="AD90" s="135">
        <v>0</v>
      </c>
      <c r="AE90" s="135">
        <v>0</v>
      </c>
      <c r="AF90" s="135">
        <v>0</v>
      </c>
      <c r="AG90" s="135">
        <v>0</v>
      </c>
      <c r="AH90" s="135">
        <v>0</v>
      </c>
      <c r="AI90" s="135">
        <v>0</v>
      </c>
      <c r="AJ90" s="135">
        <v>0</v>
      </c>
      <c r="AK90" s="135">
        <v>0</v>
      </c>
      <c r="AL90" s="135">
        <v>0</v>
      </c>
      <c r="AM90" s="135">
        <v>0</v>
      </c>
      <c r="AN90" s="135">
        <v>0</v>
      </c>
      <c r="AO90" s="135">
        <v>0</v>
      </c>
      <c r="AP90" s="135">
        <v>0</v>
      </c>
    </row>
    <row r="91" spans="1:42" customFormat="1" ht="15.6" x14ac:dyDescent="0.3">
      <c r="A91" s="160" t="s">
        <v>599</v>
      </c>
      <c r="B91" s="159">
        <v>0</v>
      </c>
      <c r="C91" s="135">
        <v>0</v>
      </c>
      <c r="D91" s="135">
        <v>0</v>
      </c>
      <c r="E91" s="135">
        <v>0</v>
      </c>
      <c r="F91" s="135">
        <v>0</v>
      </c>
      <c r="G91" s="135">
        <v>0</v>
      </c>
      <c r="H91" s="135">
        <v>0</v>
      </c>
      <c r="I91" s="135">
        <v>0</v>
      </c>
      <c r="J91" s="135">
        <v>0</v>
      </c>
      <c r="K91" s="135">
        <v>0</v>
      </c>
      <c r="L91" s="135">
        <v>0</v>
      </c>
      <c r="M91" s="135">
        <v>0</v>
      </c>
      <c r="N91" s="135">
        <v>0</v>
      </c>
      <c r="O91" s="135">
        <v>0</v>
      </c>
      <c r="P91" s="135">
        <v>0</v>
      </c>
      <c r="Q91" s="135">
        <v>0</v>
      </c>
      <c r="R91" s="135">
        <v>0</v>
      </c>
      <c r="S91" s="135">
        <v>0</v>
      </c>
      <c r="T91" s="135">
        <v>0</v>
      </c>
      <c r="U91" s="135">
        <v>0</v>
      </c>
      <c r="V91" s="135">
        <v>0</v>
      </c>
      <c r="W91" s="135">
        <v>0</v>
      </c>
      <c r="X91" s="135">
        <v>0</v>
      </c>
      <c r="Y91" s="135">
        <v>0</v>
      </c>
      <c r="Z91" s="135">
        <v>0</v>
      </c>
      <c r="AA91" s="135">
        <v>0</v>
      </c>
      <c r="AB91" s="135">
        <v>0</v>
      </c>
      <c r="AC91" s="135">
        <v>0</v>
      </c>
      <c r="AD91" s="135">
        <v>0</v>
      </c>
      <c r="AE91" s="135">
        <v>0</v>
      </c>
      <c r="AF91" s="135">
        <v>0</v>
      </c>
      <c r="AG91" s="135">
        <v>0</v>
      </c>
      <c r="AH91" s="135">
        <v>0</v>
      </c>
      <c r="AI91" s="135">
        <v>0</v>
      </c>
      <c r="AJ91" s="135">
        <v>0</v>
      </c>
      <c r="AK91" s="135">
        <v>0</v>
      </c>
      <c r="AL91" s="135">
        <v>0</v>
      </c>
      <c r="AM91" s="135">
        <v>0</v>
      </c>
      <c r="AN91" s="135">
        <v>0</v>
      </c>
      <c r="AO91" s="135">
        <v>0</v>
      </c>
      <c r="AP91" s="135">
        <v>0</v>
      </c>
    </row>
    <row r="92" spans="1:42" customFormat="1" ht="15.6" x14ac:dyDescent="0.3">
      <c r="A92" s="160" t="s">
        <v>673</v>
      </c>
      <c r="B92" s="159">
        <v>0</v>
      </c>
      <c r="C92" s="135">
        <v>0</v>
      </c>
      <c r="D92" s="135">
        <v>0</v>
      </c>
      <c r="E92" s="135">
        <v>0</v>
      </c>
      <c r="F92" s="135">
        <v>0</v>
      </c>
      <c r="G92" s="135">
        <v>0</v>
      </c>
      <c r="H92" s="135">
        <v>0</v>
      </c>
      <c r="I92" s="135">
        <v>0</v>
      </c>
      <c r="J92" s="135">
        <v>0</v>
      </c>
      <c r="K92" s="135">
        <v>0</v>
      </c>
      <c r="L92" s="135">
        <v>0</v>
      </c>
      <c r="M92" s="135">
        <v>0</v>
      </c>
      <c r="N92" s="135">
        <v>0</v>
      </c>
      <c r="O92" s="135">
        <v>0</v>
      </c>
      <c r="P92" s="135">
        <v>0</v>
      </c>
      <c r="Q92" s="135">
        <v>0</v>
      </c>
      <c r="R92" s="135">
        <v>0</v>
      </c>
      <c r="S92" s="135">
        <v>0</v>
      </c>
      <c r="T92" s="135">
        <v>0</v>
      </c>
      <c r="U92" s="135">
        <v>0</v>
      </c>
      <c r="V92" s="135">
        <v>0</v>
      </c>
      <c r="W92" s="135">
        <v>0</v>
      </c>
      <c r="X92" s="135">
        <v>0</v>
      </c>
      <c r="Y92" s="135">
        <v>0</v>
      </c>
      <c r="Z92" s="135">
        <v>0</v>
      </c>
      <c r="AA92" s="135">
        <v>0</v>
      </c>
      <c r="AB92" s="135">
        <v>0</v>
      </c>
      <c r="AC92" s="135">
        <v>0</v>
      </c>
      <c r="AD92" s="135">
        <v>0</v>
      </c>
      <c r="AE92" s="135">
        <v>0</v>
      </c>
      <c r="AF92" s="135">
        <v>0</v>
      </c>
      <c r="AG92" s="135">
        <v>0</v>
      </c>
      <c r="AH92" s="135">
        <v>0</v>
      </c>
      <c r="AI92" s="135">
        <v>0</v>
      </c>
      <c r="AJ92" s="135">
        <v>0</v>
      </c>
      <c r="AK92" s="135">
        <v>0</v>
      </c>
      <c r="AL92" s="135">
        <v>0</v>
      </c>
      <c r="AM92" s="135">
        <v>0</v>
      </c>
      <c r="AN92" s="135">
        <v>0</v>
      </c>
      <c r="AO92" s="135">
        <v>0</v>
      </c>
      <c r="AP92" s="135">
        <v>0</v>
      </c>
    </row>
    <row r="93" spans="1:42" customFormat="1" ht="15.6" x14ac:dyDescent="0.3">
      <c r="A93" s="160" t="s">
        <v>540</v>
      </c>
      <c r="B93" s="159">
        <v>0</v>
      </c>
      <c r="C93" s="135">
        <v>0</v>
      </c>
      <c r="D93" s="135">
        <v>0</v>
      </c>
      <c r="E93" s="135">
        <v>0</v>
      </c>
      <c r="F93" s="135">
        <v>0</v>
      </c>
      <c r="G93" s="135">
        <v>0</v>
      </c>
      <c r="H93" s="135">
        <v>0</v>
      </c>
      <c r="I93" s="135">
        <v>0</v>
      </c>
      <c r="J93" s="135">
        <v>0</v>
      </c>
      <c r="K93" s="135">
        <v>0</v>
      </c>
      <c r="L93" s="135">
        <v>0</v>
      </c>
      <c r="M93" s="135">
        <v>0</v>
      </c>
      <c r="N93" s="135">
        <v>0</v>
      </c>
      <c r="O93" s="135">
        <v>0</v>
      </c>
      <c r="P93" s="135">
        <v>0</v>
      </c>
      <c r="Q93" s="135">
        <v>0</v>
      </c>
      <c r="R93" s="135">
        <v>0</v>
      </c>
      <c r="S93" s="135">
        <v>0</v>
      </c>
      <c r="T93" s="135">
        <v>0</v>
      </c>
      <c r="U93" s="135">
        <v>0</v>
      </c>
      <c r="V93" s="135">
        <v>0</v>
      </c>
      <c r="W93" s="135">
        <v>0</v>
      </c>
      <c r="X93" s="135">
        <v>0</v>
      </c>
      <c r="Y93" s="135">
        <v>0</v>
      </c>
      <c r="Z93" s="135">
        <v>0</v>
      </c>
      <c r="AA93" s="135">
        <v>0</v>
      </c>
      <c r="AB93" s="135">
        <v>0</v>
      </c>
      <c r="AC93" s="135">
        <v>0</v>
      </c>
      <c r="AD93" s="135">
        <v>0</v>
      </c>
      <c r="AE93" s="135">
        <v>0</v>
      </c>
      <c r="AF93" s="135">
        <v>0</v>
      </c>
      <c r="AG93" s="135">
        <v>0</v>
      </c>
      <c r="AH93" s="135">
        <v>0</v>
      </c>
      <c r="AI93" s="135">
        <v>0</v>
      </c>
      <c r="AJ93" s="135">
        <v>0</v>
      </c>
      <c r="AK93" s="135">
        <v>0</v>
      </c>
      <c r="AL93" s="135">
        <v>0</v>
      </c>
      <c r="AM93" s="135">
        <v>0</v>
      </c>
      <c r="AN93" s="135">
        <v>0</v>
      </c>
      <c r="AO93" s="135">
        <v>0</v>
      </c>
      <c r="AP93" s="135">
        <v>0</v>
      </c>
    </row>
    <row r="94" spans="1:42" customFormat="1" ht="15.6" x14ac:dyDescent="0.3">
      <c r="A94" s="160" t="s">
        <v>578</v>
      </c>
      <c r="B94" s="159">
        <v>2</v>
      </c>
      <c r="C94" s="135">
        <v>0</v>
      </c>
      <c r="D94" s="135">
        <v>0</v>
      </c>
      <c r="E94" s="135">
        <v>0</v>
      </c>
      <c r="F94" s="135">
        <v>0</v>
      </c>
      <c r="G94" s="135">
        <v>0</v>
      </c>
      <c r="H94" s="135">
        <v>0</v>
      </c>
      <c r="I94" s="135">
        <v>0</v>
      </c>
      <c r="J94" s="135">
        <v>0</v>
      </c>
      <c r="K94" s="135">
        <v>0</v>
      </c>
      <c r="L94" s="135">
        <v>0</v>
      </c>
      <c r="M94" s="135">
        <v>0</v>
      </c>
      <c r="N94" s="135">
        <v>0</v>
      </c>
      <c r="O94" s="135">
        <v>0</v>
      </c>
      <c r="P94" s="135">
        <v>0</v>
      </c>
      <c r="Q94" s="135">
        <v>0</v>
      </c>
      <c r="R94" s="135">
        <v>0</v>
      </c>
      <c r="S94" s="135">
        <v>0</v>
      </c>
      <c r="T94" s="135">
        <v>0</v>
      </c>
      <c r="U94" s="135">
        <v>0</v>
      </c>
      <c r="V94" s="135">
        <v>0</v>
      </c>
      <c r="W94" s="135">
        <v>0</v>
      </c>
      <c r="X94" s="135">
        <v>0</v>
      </c>
      <c r="Y94" s="135">
        <v>0</v>
      </c>
      <c r="Z94" s="135">
        <v>0</v>
      </c>
      <c r="AA94" s="135">
        <v>0</v>
      </c>
      <c r="AB94" s="135">
        <v>0</v>
      </c>
      <c r="AC94" s="135">
        <v>1</v>
      </c>
      <c r="AD94" s="135">
        <v>0</v>
      </c>
      <c r="AE94" s="135">
        <v>0</v>
      </c>
      <c r="AF94" s="135">
        <v>0</v>
      </c>
      <c r="AG94" s="135">
        <v>0</v>
      </c>
      <c r="AH94" s="135">
        <v>0</v>
      </c>
      <c r="AI94" s="135">
        <v>0</v>
      </c>
      <c r="AJ94" s="135">
        <v>0</v>
      </c>
      <c r="AK94" s="135">
        <v>0</v>
      </c>
      <c r="AL94" s="135">
        <v>0</v>
      </c>
      <c r="AM94" s="135">
        <v>1</v>
      </c>
      <c r="AN94" s="135">
        <v>0</v>
      </c>
      <c r="AO94" s="135">
        <v>0</v>
      </c>
      <c r="AP94" s="135">
        <v>0</v>
      </c>
    </row>
    <row r="95" spans="1:42" customFormat="1" ht="15.6" x14ac:dyDescent="0.3">
      <c r="A95" s="160" t="s">
        <v>674</v>
      </c>
      <c r="B95" s="159">
        <v>2</v>
      </c>
      <c r="C95" s="135">
        <v>0</v>
      </c>
      <c r="D95" s="135">
        <v>0</v>
      </c>
      <c r="E95" s="135">
        <v>0</v>
      </c>
      <c r="F95" s="135">
        <v>0</v>
      </c>
      <c r="G95" s="135">
        <v>0</v>
      </c>
      <c r="H95" s="135">
        <v>1</v>
      </c>
      <c r="I95" s="135">
        <v>0</v>
      </c>
      <c r="J95" s="135">
        <v>0</v>
      </c>
      <c r="K95" s="135">
        <v>0</v>
      </c>
      <c r="L95" s="135">
        <v>0</v>
      </c>
      <c r="M95" s="135">
        <v>0</v>
      </c>
      <c r="N95" s="135">
        <v>0</v>
      </c>
      <c r="O95" s="135">
        <v>0</v>
      </c>
      <c r="P95" s="135">
        <v>0</v>
      </c>
      <c r="Q95" s="135">
        <v>0</v>
      </c>
      <c r="R95" s="135">
        <v>0</v>
      </c>
      <c r="S95" s="135">
        <v>0</v>
      </c>
      <c r="T95" s="135">
        <v>0</v>
      </c>
      <c r="U95" s="135">
        <v>0</v>
      </c>
      <c r="V95" s="135">
        <v>0</v>
      </c>
      <c r="W95" s="135">
        <v>0</v>
      </c>
      <c r="X95" s="135">
        <v>0</v>
      </c>
      <c r="Y95" s="135">
        <v>0</v>
      </c>
      <c r="Z95" s="135">
        <v>0</v>
      </c>
      <c r="AA95" s="135">
        <v>0</v>
      </c>
      <c r="AB95" s="135">
        <v>0</v>
      </c>
      <c r="AC95" s="135">
        <v>1</v>
      </c>
      <c r="AD95" s="135">
        <v>0</v>
      </c>
      <c r="AE95" s="135">
        <v>0</v>
      </c>
      <c r="AF95" s="135">
        <v>0</v>
      </c>
      <c r="AG95" s="135">
        <v>0</v>
      </c>
      <c r="AH95" s="135">
        <v>0</v>
      </c>
      <c r="AI95" s="135">
        <v>0</v>
      </c>
      <c r="AJ95" s="135">
        <v>0</v>
      </c>
      <c r="AK95" s="135">
        <v>0</v>
      </c>
      <c r="AL95" s="135">
        <v>0</v>
      </c>
      <c r="AM95" s="135">
        <v>0</v>
      </c>
      <c r="AN95" s="135">
        <v>0</v>
      </c>
      <c r="AO95" s="135">
        <v>0</v>
      </c>
      <c r="AP95" s="135">
        <v>0</v>
      </c>
    </row>
    <row r="96" spans="1:42" customFormat="1" ht="15.6" x14ac:dyDescent="0.3">
      <c r="A96" s="160" t="s">
        <v>470</v>
      </c>
      <c r="B96" s="159">
        <v>182</v>
      </c>
      <c r="C96" s="135">
        <v>0</v>
      </c>
      <c r="D96" s="135">
        <v>0</v>
      </c>
      <c r="E96" s="135">
        <v>3</v>
      </c>
      <c r="F96" s="135">
        <v>0</v>
      </c>
      <c r="G96" s="135">
        <v>0</v>
      </c>
      <c r="H96" s="135">
        <v>3</v>
      </c>
      <c r="I96" s="135">
        <v>0</v>
      </c>
      <c r="J96" s="135">
        <v>0</v>
      </c>
      <c r="K96" s="135">
        <v>0</v>
      </c>
      <c r="L96" s="135">
        <v>0</v>
      </c>
      <c r="M96" s="135">
        <v>1</v>
      </c>
      <c r="N96" s="135">
        <v>0</v>
      </c>
      <c r="O96" s="135">
        <v>0</v>
      </c>
      <c r="P96" s="135">
        <v>1</v>
      </c>
      <c r="Q96" s="135">
        <v>1</v>
      </c>
      <c r="R96" s="135">
        <v>0</v>
      </c>
      <c r="S96" s="135">
        <v>109</v>
      </c>
      <c r="T96" s="135">
        <v>0</v>
      </c>
      <c r="U96" s="135">
        <v>1</v>
      </c>
      <c r="V96" s="135">
        <v>0</v>
      </c>
      <c r="W96" s="135">
        <v>0</v>
      </c>
      <c r="X96" s="135">
        <v>0</v>
      </c>
      <c r="Y96" s="135">
        <v>0</v>
      </c>
      <c r="Z96" s="135">
        <v>0</v>
      </c>
      <c r="AA96" s="135">
        <v>0</v>
      </c>
      <c r="AB96" s="135">
        <v>0</v>
      </c>
      <c r="AC96" s="135">
        <v>14</v>
      </c>
      <c r="AD96" s="135">
        <v>0</v>
      </c>
      <c r="AE96" s="135">
        <v>3</v>
      </c>
      <c r="AF96" s="135">
        <v>0</v>
      </c>
      <c r="AG96" s="135">
        <v>17</v>
      </c>
      <c r="AH96" s="135">
        <v>3</v>
      </c>
      <c r="AI96" s="135">
        <v>0</v>
      </c>
      <c r="AJ96" s="135">
        <v>0</v>
      </c>
      <c r="AK96" s="135">
        <v>0</v>
      </c>
      <c r="AL96" s="135">
        <v>1</v>
      </c>
      <c r="AM96" s="135">
        <v>22</v>
      </c>
      <c r="AN96" s="135">
        <v>0</v>
      </c>
      <c r="AO96" s="135">
        <v>1</v>
      </c>
      <c r="AP96" s="135">
        <v>2</v>
      </c>
    </row>
    <row r="97" spans="1:42" customFormat="1" ht="15.6" x14ac:dyDescent="0.3">
      <c r="A97" s="160" t="s">
        <v>675</v>
      </c>
      <c r="B97" s="159">
        <v>0</v>
      </c>
      <c r="C97" s="135">
        <v>0</v>
      </c>
      <c r="D97" s="135">
        <v>0</v>
      </c>
      <c r="E97" s="135">
        <v>0</v>
      </c>
      <c r="F97" s="135">
        <v>0</v>
      </c>
      <c r="G97" s="135">
        <v>0</v>
      </c>
      <c r="H97" s="135">
        <v>0</v>
      </c>
      <c r="I97" s="135">
        <v>0</v>
      </c>
      <c r="J97" s="135">
        <v>0</v>
      </c>
      <c r="K97" s="135">
        <v>0</v>
      </c>
      <c r="L97" s="135">
        <v>0</v>
      </c>
      <c r="M97" s="135">
        <v>0</v>
      </c>
      <c r="N97" s="135">
        <v>0</v>
      </c>
      <c r="O97" s="135">
        <v>0</v>
      </c>
      <c r="P97" s="135">
        <v>0</v>
      </c>
      <c r="Q97" s="135">
        <v>0</v>
      </c>
      <c r="R97" s="135">
        <v>0</v>
      </c>
      <c r="S97" s="135">
        <v>0</v>
      </c>
      <c r="T97" s="135">
        <v>0</v>
      </c>
      <c r="U97" s="135">
        <v>0</v>
      </c>
      <c r="V97" s="135">
        <v>0</v>
      </c>
      <c r="W97" s="135">
        <v>0</v>
      </c>
      <c r="X97" s="135">
        <v>0</v>
      </c>
      <c r="Y97" s="135">
        <v>0</v>
      </c>
      <c r="Z97" s="135">
        <v>0</v>
      </c>
      <c r="AA97" s="135">
        <v>0</v>
      </c>
      <c r="AB97" s="135">
        <v>0</v>
      </c>
      <c r="AC97" s="135">
        <v>0</v>
      </c>
      <c r="AD97" s="135">
        <v>0</v>
      </c>
      <c r="AE97" s="135">
        <v>0</v>
      </c>
      <c r="AF97" s="135">
        <v>0</v>
      </c>
      <c r="AG97" s="135">
        <v>0</v>
      </c>
      <c r="AH97" s="135">
        <v>0</v>
      </c>
      <c r="AI97" s="135">
        <v>0</v>
      </c>
      <c r="AJ97" s="135">
        <v>0</v>
      </c>
      <c r="AK97" s="135">
        <v>0</v>
      </c>
      <c r="AL97" s="135">
        <v>0</v>
      </c>
      <c r="AM97" s="135">
        <v>0</v>
      </c>
      <c r="AN97" s="135">
        <v>0</v>
      </c>
      <c r="AO97" s="135">
        <v>0</v>
      </c>
      <c r="AP97" s="135">
        <v>0</v>
      </c>
    </row>
    <row r="98" spans="1:42" s="1" customFormat="1" ht="15.6" x14ac:dyDescent="0.3">
      <c r="A98" s="160" t="s">
        <v>676</v>
      </c>
      <c r="B98" s="159">
        <v>1</v>
      </c>
      <c r="C98" s="135">
        <v>0</v>
      </c>
      <c r="D98" s="135">
        <v>0</v>
      </c>
      <c r="E98" s="135">
        <v>0</v>
      </c>
      <c r="F98" s="135">
        <v>0</v>
      </c>
      <c r="G98" s="135">
        <v>0</v>
      </c>
      <c r="H98" s="135">
        <v>0</v>
      </c>
      <c r="I98" s="135">
        <v>0</v>
      </c>
      <c r="J98" s="135">
        <v>0</v>
      </c>
      <c r="K98" s="135">
        <v>0</v>
      </c>
      <c r="L98" s="135">
        <v>0</v>
      </c>
      <c r="M98" s="135">
        <v>0</v>
      </c>
      <c r="N98" s="135">
        <v>0</v>
      </c>
      <c r="O98" s="135">
        <v>0</v>
      </c>
      <c r="P98" s="135">
        <v>0</v>
      </c>
      <c r="Q98" s="135">
        <v>0</v>
      </c>
      <c r="R98" s="135">
        <v>0</v>
      </c>
      <c r="S98" s="135">
        <v>1</v>
      </c>
      <c r="T98" s="135">
        <v>0</v>
      </c>
      <c r="U98" s="135">
        <v>0</v>
      </c>
      <c r="V98" s="135">
        <v>0</v>
      </c>
      <c r="W98" s="135">
        <v>0</v>
      </c>
      <c r="X98" s="135">
        <v>0</v>
      </c>
      <c r="Y98" s="135">
        <v>0</v>
      </c>
      <c r="Z98" s="135">
        <v>0</v>
      </c>
      <c r="AA98" s="135">
        <v>0</v>
      </c>
      <c r="AB98" s="135">
        <v>0</v>
      </c>
      <c r="AC98" s="135">
        <v>0</v>
      </c>
      <c r="AD98" s="135">
        <v>0</v>
      </c>
      <c r="AE98" s="135">
        <v>0</v>
      </c>
      <c r="AF98" s="135">
        <v>0</v>
      </c>
      <c r="AG98" s="135">
        <v>0</v>
      </c>
      <c r="AH98" s="135">
        <v>0</v>
      </c>
      <c r="AI98" s="135">
        <v>0</v>
      </c>
      <c r="AJ98" s="135">
        <v>0</v>
      </c>
      <c r="AK98" s="135">
        <v>0</v>
      </c>
      <c r="AL98" s="135">
        <v>0</v>
      </c>
      <c r="AM98" s="135">
        <v>0</v>
      </c>
      <c r="AN98" s="135">
        <v>0</v>
      </c>
      <c r="AO98" s="135">
        <v>0</v>
      </c>
      <c r="AP98" s="135">
        <v>0</v>
      </c>
    </row>
    <row r="99" spans="1:42" customFormat="1" ht="15.6" x14ac:dyDescent="0.3">
      <c r="A99" s="160" t="s">
        <v>677</v>
      </c>
      <c r="B99" s="159">
        <v>0</v>
      </c>
      <c r="C99" s="135">
        <v>0</v>
      </c>
      <c r="D99" s="135">
        <v>0</v>
      </c>
      <c r="E99" s="135">
        <v>0</v>
      </c>
      <c r="F99" s="135">
        <v>0</v>
      </c>
      <c r="G99" s="135">
        <v>0</v>
      </c>
      <c r="H99" s="135">
        <v>0</v>
      </c>
      <c r="I99" s="135">
        <v>0</v>
      </c>
      <c r="J99" s="135">
        <v>0</v>
      </c>
      <c r="K99" s="135">
        <v>0</v>
      </c>
      <c r="L99" s="135">
        <v>0</v>
      </c>
      <c r="M99" s="135">
        <v>0</v>
      </c>
      <c r="N99" s="135">
        <v>0</v>
      </c>
      <c r="O99" s="135">
        <v>0</v>
      </c>
      <c r="P99" s="135">
        <v>0</v>
      </c>
      <c r="Q99" s="135">
        <v>0</v>
      </c>
      <c r="R99" s="135">
        <v>0</v>
      </c>
      <c r="S99" s="135">
        <v>0</v>
      </c>
      <c r="T99" s="135">
        <v>0</v>
      </c>
      <c r="U99" s="135">
        <v>0</v>
      </c>
      <c r="V99" s="135">
        <v>0</v>
      </c>
      <c r="W99" s="135">
        <v>0</v>
      </c>
      <c r="X99" s="135">
        <v>0</v>
      </c>
      <c r="Y99" s="135">
        <v>0</v>
      </c>
      <c r="Z99" s="135">
        <v>0</v>
      </c>
      <c r="AA99" s="135">
        <v>0</v>
      </c>
      <c r="AB99" s="135">
        <v>0</v>
      </c>
      <c r="AC99" s="135">
        <v>0</v>
      </c>
      <c r="AD99" s="135">
        <v>0</v>
      </c>
      <c r="AE99" s="135">
        <v>0</v>
      </c>
      <c r="AF99" s="135">
        <v>0</v>
      </c>
      <c r="AG99" s="135">
        <v>0</v>
      </c>
      <c r="AH99" s="135">
        <v>0</v>
      </c>
      <c r="AI99" s="135">
        <v>0</v>
      </c>
      <c r="AJ99" s="135">
        <v>0</v>
      </c>
      <c r="AK99" s="135">
        <v>0</v>
      </c>
      <c r="AL99" s="135">
        <v>0</v>
      </c>
      <c r="AM99" s="135">
        <v>0</v>
      </c>
      <c r="AN99" s="135">
        <v>0</v>
      </c>
      <c r="AO99" s="135">
        <v>0</v>
      </c>
      <c r="AP99" s="135">
        <v>0</v>
      </c>
    </row>
    <row r="100" spans="1:42" customFormat="1" ht="15.6" x14ac:dyDescent="0.3">
      <c r="A100" s="160" t="s">
        <v>536</v>
      </c>
      <c r="B100" s="159">
        <v>0</v>
      </c>
      <c r="C100" s="135">
        <v>0</v>
      </c>
      <c r="D100" s="135">
        <v>0</v>
      </c>
      <c r="E100" s="135">
        <v>0</v>
      </c>
      <c r="F100" s="135">
        <v>0</v>
      </c>
      <c r="G100" s="135">
        <v>0</v>
      </c>
      <c r="H100" s="135">
        <v>0</v>
      </c>
      <c r="I100" s="135">
        <v>0</v>
      </c>
      <c r="J100" s="135">
        <v>0</v>
      </c>
      <c r="K100" s="135">
        <v>0</v>
      </c>
      <c r="L100" s="135">
        <v>0</v>
      </c>
      <c r="M100" s="135">
        <v>0</v>
      </c>
      <c r="N100" s="135">
        <v>0</v>
      </c>
      <c r="O100" s="135">
        <v>0</v>
      </c>
      <c r="P100" s="135">
        <v>0</v>
      </c>
      <c r="Q100" s="135">
        <v>0</v>
      </c>
      <c r="R100" s="135">
        <v>0</v>
      </c>
      <c r="S100" s="135">
        <v>0</v>
      </c>
      <c r="T100" s="135">
        <v>0</v>
      </c>
      <c r="U100" s="135">
        <v>0</v>
      </c>
      <c r="V100" s="135">
        <v>0</v>
      </c>
      <c r="W100" s="135">
        <v>0</v>
      </c>
      <c r="X100" s="135">
        <v>0</v>
      </c>
      <c r="Y100" s="135">
        <v>0</v>
      </c>
      <c r="Z100" s="135">
        <v>0</v>
      </c>
      <c r="AA100" s="135">
        <v>0</v>
      </c>
      <c r="AB100" s="135">
        <v>0</v>
      </c>
      <c r="AC100" s="135">
        <v>0</v>
      </c>
      <c r="AD100" s="135">
        <v>0</v>
      </c>
      <c r="AE100" s="135">
        <v>0</v>
      </c>
      <c r="AF100" s="135">
        <v>0</v>
      </c>
      <c r="AG100" s="135">
        <v>0</v>
      </c>
      <c r="AH100" s="135">
        <v>0</v>
      </c>
      <c r="AI100" s="135">
        <v>0</v>
      </c>
      <c r="AJ100" s="135">
        <v>0</v>
      </c>
      <c r="AK100" s="135">
        <v>0</v>
      </c>
      <c r="AL100" s="135">
        <v>0</v>
      </c>
      <c r="AM100" s="135">
        <v>0</v>
      </c>
      <c r="AN100" s="135">
        <v>0</v>
      </c>
      <c r="AO100" s="135">
        <v>0</v>
      </c>
      <c r="AP100" s="135">
        <v>0</v>
      </c>
    </row>
    <row r="101" spans="1:42" customFormat="1" ht="15.6" x14ac:dyDescent="0.3">
      <c r="A101" s="160" t="s">
        <v>510</v>
      </c>
      <c r="B101" s="159">
        <v>6</v>
      </c>
      <c r="C101" s="135">
        <v>0</v>
      </c>
      <c r="D101" s="135">
        <v>0</v>
      </c>
      <c r="E101" s="135">
        <v>0</v>
      </c>
      <c r="F101" s="135">
        <v>0</v>
      </c>
      <c r="G101" s="135">
        <v>0</v>
      </c>
      <c r="H101" s="135">
        <v>0</v>
      </c>
      <c r="I101" s="135">
        <v>0</v>
      </c>
      <c r="J101" s="135">
        <v>0</v>
      </c>
      <c r="K101" s="135">
        <v>0</v>
      </c>
      <c r="L101" s="135">
        <v>0</v>
      </c>
      <c r="M101" s="135">
        <v>0</v>
      </c>
      <c r="N101" s="135">
        <v>0</v>
      </c>
      <c r="O101" s="135">
        <v>0</v>
      </c>
      <c r="P101" s="135">
        <v>0</v>
      </c>
      <c r="Q101" s="135">
        <v>0</v>
      </c>
      <c r="R101" s="135">
        <v>0</v>
      </c>
      <c r="S101" s="135">
        <v>1</v>
      </c>
      <c r="T101" s="135">
        <v>0</v>
      </c>
      <c r="U101" s="135">
        <v>0</v>
      </c>
      <c r="V101" s="135">
        <v>0</v>
      </c>
      <c r="W101" s="135">
        <v>0</v>
      </c>
      <c r="X101" s="135">
        <v>0</v>
      </c>
      <c r="Y101" s="135">
        <v>0</v>
      </c>
      <c r="Z101" s="135">
        <v>0</v>
      </c>
      <c r="AA101" s="135">
        <v>0</v>
      </c>
      <c r="AB101" s="135">
        <v>0</v>
      </c>
      <c r="AC101" s="135">
        <v>2</v>
      </c>
      <c r="AD101" s="135">
        <v>0</v>
      </c>
      <c r="AE101" s="135">
        <v>0</v>
      </c>
      <c r="AF101" s="135">
        <v>0</v>
      </c>
      <c r="AG101" s="135">
        <v>3</v>
      </c>
      <c r="AH101" s="135">
        <v>0</v>
      </c>
      <c r="AI101" s="135">
        <v>0</v>
      </c>
      <c r="AJ101" s="135">
        <v>0</v>
      </c>
      <c r="AK101" s="135">
        <v>0</v>
      </c>
      <c r="AL101" s="135">
        <v>0</v>
      </c>
      <c r="AM101" s="135">
        <v>0</v>
      </c>
      <c r="AN101" s="135">
        <v>0</v>
      </c>
      <c r="AO101" s="135">
        <v>0</v>
      </c>
      <c r="AP101" s="135">
        <v>0</v>
      </c>
    </row>
    <row r="102" spans="1:42" customFormat="1" ht="15.6" x14ac:dyDescent="0.3">
      <c r="A102" s="160" t="s">
        <v>303</v>
      </c>
      <c r="B102" s="159">
        <v>86</v>
      </c>
      <c r="C102" s="135">
        <v>0</v>
      </c>
      <c r="D102" s="135">
        <v>0</v>
      </c>
      <c r="E102" s="135">
        <v>0</v>
      </c>
      <c r="F102" s="135">
        <v>0</v>
      </c>
      <c r="G102" s="135">
        <v>0</v>
      </c>
      <c r="H102" s="135">
        <v>0</v>
      </c>
      <c r="I102" s="135">
        <v>0</v>
      </c>
      <c r="J102" s="135">
        <v>3</v>
      </c>
      <c r="K102" s="135">
        <v>0</v>
      </c>
      <c r="L102" s="135">
        <v>0</v>
      </c>
      <c r="M102" s="135">
        <v>0</v>
      </c>
      <c r="N102" s="135">
        <v>0</v>
      </c>
      <c r="O102" s="135">
        <v>1</v>
      </c>
      <c r="P102" s="135">
        <v>0</v>
      </c>
      <c r="Q102" s="135">
        <v>0</v>
      </c>
      <c r="R102" s="135">
        <v>0</v>
      </c>
      <c r="S102" s="135">
        <v>72</v>
      </c>
      <c r="T102" s="135">
        <v>0</v>
      </c>
      <c r="U102" s="135">
        <v>0</v>
      </c>
      <c r="V102" s="135">
        <v>0</v>
      </c>
      <c r="W102" s="135">
        <v>0</v>
      </c>
      <c r="X102" s="135">
        <v>0</v>
      </c>
      <c r="Y102" s="135">
        <v>0</v>
      </c>
      <c r="Z102" s="135">
        <v>0</v>
      </c>
      <c r="AA102" s="135">
        <v>0</v>
      </c>
      <c r="AB102" s="135">
        <v>0</v>
      </c>
      <c r="AC102" s="135">
        <v>2</v>
      </c>
      <c r="AD102" s="135">
        <v>0</v>
      </c>
      <c r="AE102" s="135">
        <v>0</v>
      </c>
      <c r="AF102" s="135">
        <v>0</v>
      </c>
      <c r="AG102" s="135">
        <v>2</v>
      </c>
      <c r="AH102" s="135">
        <v>2</v>
      </c>
      <c r="AI102" s="135">
        <v>0</v>
      </c>
      <c r="AJ102" s="135">
        <v>1</v>
      </c>
      <c r="AK102" s="135">
        <v>0</v>
      </c>
      <c r="AL102" s="135">
        <v>0</v>
      </c>
      <c r="AM102" s="135">
        <v>1</v>
      </c>
      <c r="AN102" s="135">
        <v>0</v>
      </c>
      <c r="AO102" s="135">
        <v>0</v>
      </c>
      <c r="AP102" s="135">
        <v>2</v>
      </c>
    </row>
    <row r="103" spans="1:42" s="1" customFormat="1" ht="15.6" x14ac:dyDescent="0.3">
      <c r="A103" s="160" t="s">
        <v>678</v>
      </c>
      <c r="B103" s="159">
        <v>0</v>
      </c>
      <c r="C103" s="135">
        <v>0</v>
      </c>
      <c r="D103" s="135">
        <v>0</v>
      </c>
      <c r="E103" s="135">
        <v>0</v>
      </c>
      <c r="F103" s="135">
        <v>0</v>
      </c>
      <c r="G103" s="135">
        <v>0</v>
      </c>
      <c r="H103" s="135">
        <v>0</v>
      </c>
      <c r="I103" s="135">
        <v>0</v>
      </c>
      <c r="J103" s="135">
        <v>0</v>
      </c>
      <c r="K103" s="135">
        <v>0</v>
      </c>
      <c r="L103" s="135">
        <v>0</v>
      </c>
      <c r="M103" s="135">
        <v>0</v>
      </c>
      <c r="N103" s="135">
        <v>0</v>
      </c>
      <c r="O103" s="135">
        <v>0</v>
      </c>
      <c r="P103" s="135">
        <v>0</v>
      </c>
      <c r="Q103" s="135">
        <v>0</v>
      </c>
      <c r="R103" s="135">
        <v>0</v>
      </c>
      <c r="S103" s="135">
        <v>0</v>
      </c>
      <c r="T103" s="135">
        <v>0</v>
      </c>
      <c r="U103" s="135">
        <v>0</v>
      </c>
      <c r="V103" s="135">
        <v>0</v>
      </c>
      <c r="W103" s="135">
        <v>0</v>
      </c>
      <c r="X103" s="135">
        <v>0</v>
      </c>
      <c r="Y103" s="135">
        <v>0</v>
      </c>
      <c r="Z103" s="135">
        <v>0</v>
      </c>
      <c r="AA103" s="135">
        <v>0</v>
      </c>
      <c r="AB103" s="135">
        <v>0</v>
      </c>
      <c r="AC103" s="135">
        <v>0</v>
      </c>
      <c r="AD103" s="135">
        <v>0</v>
      </c>
      <c r="AE103" s="135">
        <v>0</v>
      </c>
      <c r="AF103" s="135">
        <v>0</v>
      </c>
      <c r="AG103" s="135">
        <v>0</v>
      </c>
      <c r="AH103" s="135">
        <v>0</v>
      </c>
      <c r="AI103" s="135">
        <v>0</v>
      </c>
      <c r="AJ103" s="135">
        <v>0</v>
      </c>
      <c r="AK103" s="135">
        <v>0</v>
      </c>
      <c r="AL103" s="135">
        <v>0</v>
      </c>
      <c r="AM103" s="135">
        <v>0</v>
      </c>
      <c r="AN103" s="135">
        <v>0</v>
      </c>
      <c r="AO103" s="135">
        <v>0</v>
      </c>
      <c r="AP103" s="135">
        <v>0</v>
      </c>
    </row>
    <row r="104" spans="1:42" ht="15.6" x14ac:dyDescent="0.3">
      <c r="A104" s="160" t="s">
        <v>679</v>
      </c>
      <c r="B104" s="159">
        <v>0</v>
      </c>
      <c r="C104" s="135">
        <v>0</v>
      </c>
      <c r="D104" s="135">
        <v>0</v>
      </c>
      <c r="E104" s="135">
        <v>0</v>
      </c>
      <c r="F104" s="135">
        <v>0</v>
      </c>
      <c r="G104" s="135">
        <v>0</v>
      </c>
      <c r="H104" s="135">
        <v>0</v>
      </c>
      <c r="I104" s="135">
        <v>0</v>
      </c>
      <c r="J104" s="135">
        <v>0</v>
      </c>
      <c r="K104" s="135">
        <v>0</v>
      </c>
      <c r="L104" s="135">
        <v>0</v>
      </c>
      <c r="M104" s="135">
        <v>0</v>
      </c>
      <c r="N104" s="135">
        <v>0</v>
      </c>
      <c r="O104" s="135">
        <v>0</v>
      </c>
      <c r="P104" s="135">
        <v>0</v>
      </c>
      <c r="Q104" s="135">
        <v>0</v>
      </c>
      <c r="R104" s="135">
        <v>0</v>
      </c>
      <c r="S104" s="135">
        <v>0</v>
      </c>
      <c r="T104" s="135">
        <v>0</v>
      </c>
      <c r="U104" s="135">
        <v>0</v>
      </c>
      <c r="V104" s="135">
        <v>0</v>
      </c>
      <c r="W104" s="135">
        <v>0</v>
      </c>
      <c r="X104" s="135">
        <v>0</v>
      </c>
      <c r="Y104" s="135">
        <v>0</v>
      </c>
      <c r="Z104" s="135">
        <v>0</v>
      </c>
      <c r="AA104" s="135">
        <v>0</v>
      </c>
      <c r="AB104" s="135">
        <v>0</v>
      </c>
      <c r="AC104" s="135">
        <v>0</v>
      </c>
      <c r="AD104" s="135">
        <v>0</v>
      </c>
      <c r="AE104" s="135">
        <v>0</v>
      </c>
      <c r="AF104" s="135">
        <v>0</v>
      </c>
      <c r="AG104" s="135">
        <v>0</v>
      </c>
      <c r="AH104" s="135">
        <v>0</v>
      </c>
      <c r="AI104" s="135">
        <v>0</v>
      </c>
      <c r="AJ104" s="135">
        <v>0</v>
      </c>
      <c r="AK104" s="135">
        <v>0</v>
      </c>
      <c r="AL104" s="135">
        <v>0</v>
      </c>
      <c r="AM104" s="135">
        <v>0</v>
      </c>
      <c r="AN104" s="135">
        <v>0</v>
      </c>
      <c r="AO104" s="135">
        <v>0</v>
      </c>
      <c r="AP104" s="135">
        <v>0</v>
      </c>
    </row>
    <row r="105" spans="1:42" s="9" customFormat="1" ht="15.6" x14ac:dyDescent="0.3">
      <c r="A105" s="160" t="s">
        <v>680</v>
      </c>
      <c r="B105" s="159">
        <v>114</v>
      </c>
      <c r="C105" s="135">
        <v>0</v>
      </c>
      <c r="D105" s="135">
        <v>0</v>
      </c>
      <c r="E105" s="135">
        <v>1</v>
      </c>
      <c r="F105" s="135">
        <v>1</v>
      </c>
      <c r="G105" s="135">
        <v>0</v>
      </c>
      <c r="H105" s="135">
        <v>5</v>
      </c>
      <c r="I105" s="135">
        <v>0</v>
      </c>
      <c r="J105" s="135">
        <v>0</v>
      </c>
      <c r="K105" s="135">
        <v>0</v>
      </c>
      <c r="L105" s="135">
        <v>0</v>
      </c>
      <c r="M105" s="135">
        <v>1</v>
      </c>
      <c r="N105" s="135">
        <v>0</v>
      </c>
      <c r="O105" s="135">
        <v>0</v>
      </c>
      <c r="P105" s="135">
        <v>0</v>
      </c>
      <c r="Q105" s="135">
        <v>0</v>
      </c>
      <c r="R105" s="135">
        <v>0</v>
      </c>
      <c r="S105" s="135">
        <v>43</v>
      </c>
      <c r="T105" s="135">
        <v>0</v>
      </c>
      <c r="U105" s="135">
        <v>0</v>
      </c>
      <c r="V105" s="135">
        <v>0</v>
      </c>
      <c r="W105" s="135">
        <v>0</v>
      </c>
      <c r="X105" s="135">
        <v>0</v>
      </c>
      <c r="Y105" s="135">
        <v>0</v>
      </c>
      <c r="Z105" s="135">
        <v>0</v>
      </c>
      <c r="AA105" s="135">
        <v>0</v>
      </c>
      <c r="AB105" s="135">
        <v>0</v>
      </c>
      <c r="AC105" s="135">
        <v>11</v>
      </c>
      <c r="AD105" s="135">
        <v>0</v>
      </c>
      <c r="AE105" s="135">
        <v>1</v>
      </c>
      <c r="AF105" s="135">
        <v>0</v>
      </c>
      <c r="AG105" s="135">
        <v>25</v>
      </c>
      <c r="AH105" s="135">
        <v>2</v>
      </c>
      <c r="AI105" s="135">
        <v>0</v>
      </c>
      <c r="AJ105" s="135">
        <v>7</v>
      </c>
      <c r="AK105" s="135">
        <v>0</v>
      </c>
      <c r="AL105" s="135">
        <v>0</v>
      </c>
      <c r="AM105" s="135">
        <v>1</v>
      </c>
      <c r="AN105" s="135">
        <v>0</v>
      </c>
      <c r="AO105" s="135">
        <v>10</v>
      </c>
      <c r="AP105" s="135">
        <v>6</v>
      </c>
    </row>
    <row r="106" spans="1:42" ht="15.6" x14ac:dyDescent="0.3">
      <c r="A106" s="160" t="s">
        <v>681</v>
      </c>
      <c r="B106" s="159">
        <v>0</v>
      </c>
      <c r="C106" s="135">
        <v>0</v>
      </c>
      <c r="D106" s="135">
        <v>0</v>
      </c>
      <c r="E106" s="135">
        <v>0</v>
      </c>
      <c r="F106" s="135">
        <v>0</v>
      </c>
      <c r="G106" s="135">
        <v>0</v>
      </c>
      <c r="H106" s="135">
        <v>0</v>
      </c>
      <c r="I106" s="135">
        <v>0</v>
      </c>
      <c r="J106" s="135">
        <v>0</v>
      </c>
      <c r="K106" s="135">
        <v>0</v>
      </c>
      <c r="L106" s="135">
        <v>0</v>
      </c>
      <c r="M106" s="135">
        <v>0</v>
      </c>
      <c r="N106" s="135">
        <v>0</v>
      </c>
      <c r="O106" s="135">
        <v>0</v>
      </c>
      <c r="P106" s="135">
        <v>0</v>
      </c>
      <c r="Q106" s="135">
        <v>0</v>
      </c>
      <c r="R106" s="135">
        <v>0</v>
      </c>
      <c r="S106" s="135">
        <v>0</v>
      </c>
      <c r="T106" s="135">
        <v>0</v>
      </c>
      <c r="U106" s="135">
        <v>0</v>
      </c>
      <c r="V106" s="135">
        <v>0</v>
      </c>
      <c r="W106" s="135">
        <v>0</v>
      </c>
      <c r="X106" s="135">
        <v>0</v>
      </c>
      <c r="Y106" s="135">
        <v>0</v>
      </c>
      <c r="Z106" s="135">
        <v>0</v>
      </c>
      <c r="AA106" s="135">
        <v>0</v>
      </c>
      <c r="AB106" s="135">
        <v>0</v>
      </c>
      <c r="AC106" s="135">
        <v>0</v>
      </c>
      <c r="AD106" s="135">
        <v>0</v>
      </c>
      <c r="AE106" s="135">
        <v>0</v>
      </c>
      <c r="AF106" s="135">
        <v>0</v>
      </c>
      <c r="AG106" s="135">
        <v>0</v>
      </c>
      <c r="AH106" s="135">
        <v>0</v>
      </c>
      <c r="AI106" s="135">
        <v>0</v>
      </c>
      <c r="AJ106" s="135">
        <v>0</v>
      </c>
      <c r="AK106" s="135">
        <v>0</v>
      </c>
      <c r="AL106" s="135">
        <v>0</v>
      </c>
      <c r="AM106" s="135">
        <v>0</v>
      </c>
      <c r="AN106" s="135">
        <v>0</v>
      </c>
      <c r="AO106" s="135">
        <v>0</v>
      </c>
      <c r="AP106" s="135">
        <v>0</v>
      </c>
    </row>
    <row r="107" spans="1:42" customFormat="1" ht="15.6" x14ac:dyDescent="0.3">
      <c r="A107" s="160" t="s">
        <v>537</v>
      </c>
      <c r="B107" s="159">
        <v>0</v>
      </c>
      <c r="C107" s="135">
        <v>0</v>
      </c>
      <c r="D107" s="135">
        <v>0</v>
      </c>
      <c r="E107" s="135">
        <v>0</v>
      </c>
      <c r="F107" s="135">
        <v>0</v>
      </c>
      <c r="G107" s="135">
        <v>0</v>
      </c>
      <c r="H107" s="135">
        <v>0</v>
      </c>
      <c r="I107" s="135">
        <v>0</v>
      </c>
      <c r="J107" s="135">
        <v>0</v>
      </c>
      <c r="K107" s="135">
        <v>0</v>
      </c>
      <c r="L107" s="135">
        <v>0</v>
      </c>
      <c r="M107" s="135">
        <v>0</v>
      </c>
      <c r="N107" s="135">
        <v>0</v>
      </c>
      <c r="O107" s="135">
        <v>0</v>
      </c>
      <c r="P107" s="135">
        <v>0</v>
      </c>
      <c r="Q107" s="135">
        <v>0</v>
      </c>
      <c r="R107" s="135">
        <v>0</v>
      </c>
      <c r="S107" s="135">
        <v>0</v>
      </c>
      <c r="T107" s="135">
        <v>0</v>
      </c>
      <c r="U107" s="135">
        <v>0</v>
      </c>
      <c r="V107" s="135">
        <v>0</v>
      </c>
      <c r="W107" s="135">
        <v>0</v>
      </c>
      <c r="X107" s="135">
        <v>0</v>
      </c>
      <c r="Y107" s="135">
        <v>0</v>
      </c>
      <c r="Z107" s="135">
        <v>0</v>
      </c>
      <c r="AA107" s="135">
        <v>0</v>
      </c>
      <c r="AB107" s="135">
        <v>0</v>
      </c>
      <c r="AC107" s="135">
        <v>0</v>
      </c>
      <c r="AD107" s="135">
        <v>0</v>
      </c>
      <c r="AE107" s="135">
        <v>0</v>
      </c>
      <c r="AF107" s="135">
        <v>0</v>
      </c>
      <c r="AG107" s="135">
        <v>0</v>
      </c>
      <c r="AH107" s="135">
        <v>0</v>
      </c>
      <c r="AI107" s="135">
        <v>0</v>
      </c>
      <c r="AJ107" s="135">
        <v>0</v>
      </c>
      <c r="AK107" s="135">
        <v>0</v>
      </c>
      <c r="AL107" s="135">
        <v>0</v>
      </c>
      <c r="AM107" s="135">
        <v>0</v>
      </c>
      <c r="AN107" s="135">
        <v>0</v>
      </c>
      <c r="AO107" s="135">
        <v>0</v>
      </c>
      <c r="AP107" s="135">
        <v>0</v>
      </c>
    </row>
    <row r="108" spans="1:42" ht="15.6" x14ac:dyDescent="0.3">
      <c r="A108" s="160" t="s">
        <v>682</v>
      </c>
      <c r="B108" s="159">
        <v>2</v>
      </c>
      <c r="C108" s="135">
        <v>0</v>
      </c>
      <c r="D108" s="135">
        <v>0</v>
      </c>
      <c r="E108" s="135">
        <v>0</v>
      </c>
      <c r="F108" s="135">
        <v>0</v>
      </c>
      <c r="G108" s="135">
        <v>0</v>
      </c>
      <c r="H108" s="135">
        <v>0</v>
      </c>
      <c r="I108" s="135">
        <v>0</v>
      </c>
      <c r="J108" s="135">
        <v>0</v>
      </c>
      <c r="K108" s="135">
        <v>0</v>
      </c>
      <c r="L108" s="135">
        <v>0</v>
      </c>
      <c r="M108" s="135">
        <v>0</v>
      </c>
      <c r="N108" s="135">
        <v>0</v>
      </c>
      <c r="O108" s="135">
        <v>0</v>
      </c>
      <c r="P108" s="135">
        <v>0</v>
      </c>
      <c r="Q108" s="135">
        <v>0</v>
      </c>
      <c r="R108" s="135">
        <v>0</v>
      </c>
      <c r="S108" s="135">
        <v>2</v>
      </c>
      <c r="T108" s="135">
        <v>0</v>
      </c>
      <c r="U108" s="135">
        <v>0</v>
      </c>
      <c r="V108" s="135">
        <v>0</v>
      </c>
      <c r="W108" s="135">
        <v>0</v>
      </c>
      <c r="X108" s="135">
        <v>0</v>
      </c>
      <c r="Y108" s="135">
        <v>0</v>
      </c>
      <c r="Z108" s="135">
        <v>0</v>
      </c>
      <c r="AA108" s="135">
        <v>0</v>
      </c>
      <c r="AB108" s="135">
        <v>0</v>
      </c>
      <c r="AC108" s="135">
        <v>0</v>
      </c>
      <c r="AD108" s="135">
        <v>0</v>
      </c>
      <c r="AE108" s="135">
        <v>0</v>
      </c>
      <c r="AF108" s="135">
        <v>0</v>
      </c>
      <c r="AG108" s="135">
        <v>0</v>
      </c>
      <c r="AH108" s="135">
        <v>0</v>
      </c>
      <c r="AI108" s="135">
        <v>0</v>
      </c>
      <c r="AJ108" s="135">
        <v>0</v>
      </c>
      <c r="AK108" s="135">
        <v>0</v>
      </c>
      <c r="AL108" s="135">
        <v>0</v>
      </c>
      <c r="AM108" s="135">
        <v>0</v>
      </c>
      <c r="AN108" s="135">
        <v>0</v>
      </c>
      <c r="AO108" s="135">
        <v>0</v>
      </c>
      <c r="AP108" s="135">
        <v>0</v>
      </c>
    </row>
    <row r="109" spans="1:42" s="10" customFormat="1" ht="15.6" x14ac:dyDescent="0.3">
      <c r="A109" s="160" t="s">
        <v>683</v>
      </c>
      <c r="B109" s="159">
        <v>0</v>
      </c>
      <c r="C109" s="135">
        <v>0</v>
      </c>
      <c r="D109" s="135">
        <v>0</v>
      </c>
      <c r="E109" s="135">
        <v>0</v>
      </c>
      <c r="F109" s="135">
        <v>0</v>
      </c>
      <c r="G109" s="135">
        <v>0</v>
      </c>
      <c r="H109" s="135">
        <v>0</v>
      </c>
      <c r="I109" s="135">
        <v>0</v>
      </c>
      <c r="J109" s="135">
        <v>0</v>
      </c>
      <c r="K109" s="135">
        <v>0</v>
      </c>
      <c r="L109" s="135">
        <v>0</v>
      </c>
      <c r="M109" s="135">
        <v>0</v>
      </c>
      <c r="N109" s="135">
        <v>0</v>
      </c>
      <c r="O109" s="135">
        <v>0</v>
      </c>
      <c r="P109" s="135">
        <v>0</v>
      </c>
      <c r="Q109" s="135">
        <v>0</v>
      </c>
      <c r="R109" s="135">
        <v>0</v>
      </c>
      <c r="S109" s="135">
        <v>0</v>
      </c>
      <c r="T109" s="135">
        <v>0</v>
      </c>
      <c r="U109" s="135">
        <v>0</v>
      </c>
      <c r="V109" s="135">
        <v>0</v>
      </c>
      <c r="W109" s="135">
        <v>0</v>
      </c>
      <c r="X109" s="135">
        <v>0</v>
      </c>
      <c r="Y109" s="135">
        <v>0</v>
      </c>
      <c r="Z109" s="135">
        <v>0</v>
      </c>
      <c r="AA109" s="135">
        <v>0</v>
      </c>
      <c r="AB109" s="135">
        <v>0</v>
      </c>
      <c r="AC109" s="135">
        <v>0</v>
      </c>
      <c r="AD109" s="135">
        <v>0</v>
      </c>
      <c r="AE109" s="135">
        <v>0</v>
      </c>
      <c r="AF109" s="135">
        <v>0</v>
      </c>
      <c r="AG109" s="135">
        <v>0</v>
      </c>
      <c r="AH109" s="135">
        <v>0</v>
      </c>
      <c r="AI109" s="135">
        <v>0</v>
      </c>
      <c r="AJ109" s="135">
        <v>0</v>
      </c>
      <c r="AK109" s="135">
        <v>0</v>
      </c>
      <c r="AL109" s="135">
        <v>0</v>
      </c>
      <c r="AM109" s="135">
        <v>0</v>
      </c>
      <c r="AN109" s="135">
        <v>0</v>
      </c>
      <c r="AO109" s="135">
        <v>0</v>
      </c>
      <c r="AP109" s="135">
        <v>0</v>
      </c>
    </row>
    <row r="110" spans="1:42" s="8" customFormat="1" ht="15.6" x14ac:dyDescent="0.3">
      <c r="A110" s="160" t="s">
        <v>511</v>
      </c>
      <c r="B110" s="159">
        <v>1</v>
      </c>
      <c r="C110" s="135">
        <v>0</v>
      </c>
      <c r="D110" s="135">
        <v>0</v>
      </c>
      <c r="E110" s="135">
        <v>0</v>
      </c>
      <c r="F110" s="135">
        <v>0</v>
      </c>
      <c r="G110" s="135">
        <v>0</v>
      </c>
      <c r="H110" s="135">
        <v>0</v>
      </c>
      <c r="I110" s="135">
        <v>0</v>
      </c>
      <c r="J110" s="135">
        <v>0</v>
      </c>
      <c r="K110" s="135">
        <v>0</v>
      </c>
      <c r="L110" s="135">
        <v>0</v>
      </c>
      <c r="M110" s="135">
        <v>0</v>
      </c>
      <c r="N110" s="135">
        <v>0</v>
      </c>
      <c r="O110" s="135">
        <v>0</v>
      </c>
      <c r="P110" s="135">
        <v>0</v>
      </c>
      <c r="Q110" s="135">
        <v>0</v>
      </c>
      <c r="R110" s="135">
        <v>0</v>
      </c>
      <c r="S110" s="135">
        <v>1</v>
      </c>
      <c r="T110" s="135">
        <v>0</v>
      </c>
      <c r="U110" s="135">
        <v>0</v>
      </c>
      <c r="V110" s="135">
        <v>0</v>
      </c>
      <c r="W110" s="135">
        <v>0</v>
      </c>
      <c r="X110" s="135">
        <v>0</v>
      </c>
      <c r="Y110" s="135">
        <v>0</v>
      </c>
      <c r="Z110" s="135">
        <v>0</v>
      </c>
      <c r="AA110" s="135">
        <v>0</v>
      </c>
      <c r="AB110" s="135">
        <v>0</v>
      </c>
      <c r="AC110" s="135">
        <v>0</v>
      </c>
      <c r="AD110" s="135">
        <v>0</v>
      </c>
      <c r="AE110" s="135">
        <v>0</v>
      </c>
      <c r="AF110" s="135">
        <v>0</v>
      </c>
      <c r="AG110" s="135">
        <v>0</v>
      </c>
      <c r="AH110" s="135">
        <v>0</v>
      </c>
      <c r="AI110" s="135">
        <v>0</v>
      </c>
      <c r="AJ110" s="135">
        <v>0</v>
      </c>
      <c r="AK110" s="135">
        <v>0</v>
      </c>
      <c r="AL110" s="135">
        <v>0</v>
      </c>
      <c r="AM110" s="135">
        <v>0</v>
      </c>
      <c r="AN110" s="135">
        <v>0</v>
      </c>
      <c r="AO110" s="135">
        <v>0</v>
      </c>
      <c r="AP110" s="135">
        <v>0</v>
      </c>
    </row>
    <row r="111" spans="1:42" ht="15.6" x14ac:dyDescent="0.3">
      <c r="A111" s="160" t="s">
        <v>684</v>
      </c>
      <c r="B111" s="159">
        <v>2</v>
      </c>
      <c r="C111" s="135">
        <v>0</v>
      </c>
      <c r="D111" s="135">
        <v>0</v>
      </c>
      <c r="E111" s="135">
        <v>0</v>
      </c>
      <c r="F111" s="135">
        <v>0</v>
      </c>
      <c r="G111" s="135">
        <v>0</v>
      </c>
      <c r="H111" s="135">
        <v>0</v>
      </c>
      <c r="I111" s="135">
        <v>0</v>
      </c>
      <c r="J111" s="135">
        <v>0</v>
      </c>
      <c r="K111" s="135">
        <v>0</v>
      </c>
      <c r="L111" s="135">
        <v>0</v>
      </c>
      <c r="M111" s="135">
        <v>0</v>
      </c>
      <c r="N111" s="135">
        <v>0</v>
      </c>
      <c r="O111" s="135">
        <v>0</v>
      </c>
      <c r="P111" s="135">
        <v>0</v>
      </c>
      <c r="Q111" s="135">
        <v>0</v>
      </c>
      <c r="R111" s="135">
        <v>0</v>
      </c>
      <c r="S111" s="135">
        <v>2</v>
      </c>
      <c r="T111" s="135">
        <v>0</v>
      </c>
      <c r="U111" s="135">
        <v>0</v>
      </c>
      <c r="V111" s="135">
        <v>0</v>
      </c>
      <c r="W111" s="135">
        <v>0</v>
      </c>
      <c r="X111" s="135">
        <v>0</v>
      </c>
      <c r="Y111" s="135">
        <v>0</v>
      </c>
      <c r="Z111" s="135">
        <v>0</v>
      </c>
      <c r="AA111" s="135">
        <v>0</v>
      </c>
      <c r="AB111" s="135">
        <v>0</v>
      </c>
      <c r="AC111" s="135">
        <v>0</v>
      </c>
      <c r="AD111" s="135">
        <v>0</v>
      </c>
      <c r="AE111" s="135">
        <v>0</v>
      </c>
      <c r="AF111" s="135">
        <v>0</v>
      </c>
      <c r="AG111" s="135">
        <v>0</v>
      </c>
      <c r="AH111" s="135">
        <v>0</v>
      </c>
      <c r="AI111" s="135">
        <v>0</v>
      </c>
      <c r="AJ111" s="135">
        <v>0</v>
      </c>
      <c r="AK111" s="135">
        <v>0</v>
      </c>
      <c r="AL111" s="135">
        <v>0</v>
      </c>
      <c r="AM111" s="135">
        <v>0</v>
      </c>
      <c r="AN111" s="135">
        <v>0</v>
      </c>
      <c r="AO111" s="135">
        <v>0</v>
      </c>
      <c r="AP111" s="135">
        <v>0</v>
      </c>
    </row>
    <row r="112" spans="1:42" s="9" customFormat="1" ht="15.6" x14ac:dyDescent="0.3">
      <c r="A112" s="160" t="s">
        <v>685</v>
      </c>
      <c r="B112" s="159">
        <v>3</v>
      </c>
      <c r="C112" s="135">
        <v>0</v>
      </c>
      <c r="D112" s="135">
        <v>0</v>
      </c>
      <c r="E112" s="135">
        <v>0</v>
      </c>
      <c r="F112" s="135">
        <v>0</v>
      </c>
      <c r="G112" s="135">
        <v>0</v>
      </c>
      <c r="H112" s="135">
        <v>0</v>
      </c>
      <c r="I112" s="135">
        <v>0</v>
      </c>
      <c r="J112" s="135">
        <v>0</v>
      </c>
      <c r="K112" s="135">
        <v>0</v>
      </c>
      <c r="L112" s="135">
        <v>0</v>
      </c>
      <c r="M112" s="135">
        <v>0</v>
      </c>
      <c r="N112" s="135">
        <v>0</v>
      </c>
      <c r="O112" s="135">
        <v>0</v>
      </c>
      <c r="P112" s="135">
        <v>0</v>
      </c>
      <c r="Q112" s="135">
        <v>0</v>
      </c>
      <c r="R112" s="135">
        <v>0</v>
      </c>
      <c r="S112" s="135">
        <v>0</v>
      </c>
      <c r="T112" s="135">
        <v>0</v>
      </c>
      <c r="U112" s="135">
        <v>0</v>
      </c>
      <c r="V112" s="135">
        <v>0</v>
      </c>
      <c r="W112" s="135">
        <v>0</v>
      </c>
      <c r="X112" s="135">
        <v>0</v>
      </c>
      <c r="Y112" s="135">
        <v>0</v>
      </c>
      <c r="Z112" s="135">
        <v>0</v>
      </c>
      <c r="AA112" s="135">
        <v>0</v>
      </c>
      <c r="AB112" s="135">
        <v>0</v>
      </c>
      <c r="AC112" s="135">
        <v>0</v>
      </c>
      <c r="AD112" s="135">
        <v>0</v>
      </c>
      <c r="AE112" s="135">
        <v>1</v>
      </c>
      <c r="AF112" s="135">
        <v>0</v>
      </c>
      <c r="AG112" s="135">
        <v>2</v>
      </c>
      <c r="AH112" s="135">
        <v>0</v>
      </c>
      <c r="AI112" s="135">
        <v>0</v>
      </c>
      <c r="AJ112" s="135">
        <v>0</v>
      </c>
      <c r="AK112" s="135">
        <v>0</v>
      </c>
      <c r="AL112" s="135">
        <v>0</v>
      </c>
      <c r="AM112" s="135">
        <v>0</v>
      </c>
      <c r="AN112" s="135">
        <v>0</v>
      </c>
      <c r="AO112" s="135">
        <v>0</v>
      </c>
      <c r="AP112" s="135">
        <v>0</v>
      </c>
    </row>
    <row r="113" spans="1:42" ht="15.6" x14ac:dyDescent="0.3">
      <c r="A113" s="160" t="s">
        <v>611</v>
      </c>
      <c r="B113" s="159">
        <v>1</v>
      </c>
      <c r="C113" s="135">
        <v>0</v>
      </c>
      <c r="D113" s="135">
        <v>0</v>
      </c>
      <c r="E113" s="135">
        <v>1</v>
      </c>
      <c r="F113" s="135">
        <v>0</v>
      </c>
      <c r="G113" s="135">
        <v>0</v>
      </c>
      <c r="H113" s="135">
        <v>0</v>
      </c>
      <c r="I113" s="135">
        <v>0</v>
      </c>
      <c r="J113" s="135">
        <v>0</v>
      </c>
      <c r="K113" s="135">
        <v>0</v>
      </c>
      <c r="L113" s="135">
        <v>0</v>
      </c>
      <c r="M113" s="135">
        <v>0</v>
      </c>
      <c r="N113" s="135">
        <v>0</v>
      </c>
      <c r="O113" s="135">
        <v>0</v>
      </c>
      <c r="P113" s="135">
        <v>0</v>
      </c>
      <c r="Q113" s="135">
        <v>0</v>
      </c>
      <c r="R113" s="135">
        <v>0</v>
      </c>
      <c r="S113" s="135">
        <v>0</v>
      </c>
      <c r="T113" s="135">
        <v>0</v>
      </c>
      <c r="U113" s="135">
        <v>0</v>
      </c>
      <c r="V113" s="135">
        <v>0</v>
      </c>
      <c r="W113" s="135">
        <v>0</v>
      </c>
      <c r="X113" s="135">
        <v>0</v>
      </c>
      <c r="Y113" s="135">
        <v>0</v>
      </c>
      <c r="Z113" s="135">
        <v>0</v>
      </c>
      <c r="AA113" s="135">
        <v>0</v>
      </c>
      <c r="AB113" s="135">
        <v>0</v>
      </c>
      <c r="AC113" s="135">
        <v>0</v>
      </c>
      <c r="AD113" s="135">
        <v>0</v>
      </c>
      <c r="AE113" s="135">
        <v>0</v>
      </c>
      <c r="AF113" s="135">
        <v>0</v>
      </c>
      <c r="AG113" s="135">
        <v>0</v>
      </c>
      <c r="AH113" s="135">
        <v>0</v>
      </c>
      <c r="AI113" s="135">
        <v>0</v>
      </c>
      <c r="AJ113" s="135">
        <v>0</v>
      </c>
      <c r="AK113" s="135">
        <v>0</v>
      </c>
      <c r="AL113" s="135">
        <v>0</v>
      </c>
      <c r="AM113" s="135">
        <v>0</v>
      </c>
      <c r="AN113" s="135">
        <v>0</v>
      </c>
      <c r="AO113" s="135">
        <v>0</v>
      </c>
      <c r="AP113" s="135">
        <v>0</v>
      </c>
    </row>
    <row r="114" spans="1:42" ht="15.6" x14ac:dyDescent="0.3">
      <c r="A114" s="160" t="s">
        <v>686</v>
      </c>
      <c r="B114" s="159">
        <v>0</v>
      </c>
      <c r="C114" s="135">
        <v>0</v>
      </c>
      <c r="D114" s="135">
        <v>0</v>
      </c>
      <c r="E114" s="135">
        <v>0</v>
      </c>
      <c r="F114" s="135">
        <v>0</v>
      </c>
      <c r="G114" s="135">
        <v>0</v>
      </c>
      <c r="H114" s="135">
        <v>0</v>
      </c>
      <c r="I114" s="135">
        <v>0</v>
      </c>
      <c r="J114" s="135">
        <v>0</v>
      </c>
      <c r="K114" s="135">
        <v>0</v>
      </c>
      <c r="L114" s="135">
        <v>0</v>
      </c>
      <c r="M114" s="135">
        <v>0</v>
      </c>
      <c r="N114" s="135">
        <v>0</v>
      </c>
      <c r="O114" s="135">
        <v>0</v>
      </c>
      <c r="P114" s="135">
        <v>0</v>
      </c>
      <c r="Q114" s="135">
        <v>0</v>
      </c>
      <c r="R114" s="135">
        <v>0</v>
      </c>
      <c r="S114" s="135">
        <v>0</v>
      </c>
      <c r="T114" s="135">
        <v>0</v>
      </c>
      <c r="U114" s="135">
        <v>0</v>
      </c>
      <c r="V114" s="135">
        <v>0</v>
      </c>
      <c r="W114" s="135">
        <v>0</v>
      </c>
      <c r="X114" s="135">
        <v>0</v>
      </c>
      <c r="Y114" s="135">
        <v>0</v>
      </c>
      <c r="Z114" s="135">
        <v>0</v>
      </c>
      <c r="AA114" s="135">
        <v>0</v>
      </c>
      <c r="AB114" s="135">
        <v>0</v>
      </c>
      <c r="AC114" s="135">
        <v>0</v>
      </c>
      <c r="AD114" s="135">
        <v>0</v>
      </c>
      <c r="AE114" s="135">
        <v>0</v>
      </c>
      <c r="AF114" s="135">
        <v>0</v>
      </c>
      <c r="AG114" s="135">
        <v>0</v>
      </c>
      <c r="AH114" s="135">
        <v>0</v>
      </c>
      <c r="AI114" s="135">
        <v>0</v>
      </c>
      <c r="AJ114" s="135">
        <v>0</v>
      </c>
      <c r="AK114" s="135">
        <v>0</v>
      </c>
      <c r="AL114" s="135">
        <v>0</v>
      </c>
      <c r="AM114" s="135">
        <v>0</v>
      </c>
      <c r="AN114" s="135">
        <v>0</v>
      </c>
      <c r="AO114" s="135">
        <v>0</v>
      </c>
      <c r="AP114" s="135">
        <v>0</v>
      </c>
    </row>
    <row r="115" spans="1:42" ht="15.6" x14ac:dyDescent="0.3">
      <c r="A115" s="160" t="s">
        <v>579</v>
      </c>
      <c r="B115" s="159">
        <v>0</v>
      </c>
      <c r="C115" s="135">
        <v>0</v>
      </c>
      <c r="D115" s="135">
        <v>0</v>
      </c>
      <c r="E115" s="135">
        <v>0</v>
      </c>
      <c r="F115" s="135">
        <v>0</v>
      </c>
      <c r="G115" s="135">
        <v>0</v>
      </c>
      <c r="H115" s="135">
        <v>0</v>
      </c>
      <c r="I115" s="135">
        <v>0</v>
      </c>
      <c r="J115" s="135">
        <v>0</v>
      </c>
      <c r="K115" s="135">
        <v>0</v>
      </c>
      <c r="L115" s="135">
        <v>0</v>
      </c>
      <c r="M115" s="135">
        <v>0</v>
      </c>
      <c r="N115" s="135">
        <v>0</v>
      </c>
      <c r="O115" s="135">
        <v>0</v>
      </c>
      <c r="P115" s="135">
        <v>0</v>
      </c>
      <c r="Q115" s="135">
        <v>0</v>
      </c>
      <c r="R115" s="135">
        <v>0</v>
      </c>
      <c r="S115" s="135">
        <v>0</v>
      </c>
      <c r="T115" s="135">
        <v>0</v>
      </c>
      <c r="U115" s="135">
        <v>0</v>
      </c>
      <c r="V115" s="135">
        <v>0</v>
      </c>
      <c r="W115" s="135">
        <v>0</v>
      </c>
      <c r="X115" s="135">
        <v>0</v>
      </c>
      <c r="Y115" s="135">
        <v>0</v>
      </c>
      <c r="Z115" s="135">
        <v>0</v>
      </c>
      <c r="AA115" s="135">
        <v>0</v>
      </c>
      <c r="AB115" s="135">
        <v>0</v>
      </c>
      <c r="AC115" s="135">
        <v>0</v>
      </c>
      <c r="AD115" s="135">
        <v>0</v>
      </c>
      <c r="AE115" s="135">
        <v>0</v>
      </c>
      <c r="AF115" s="135">
        <v>0</v>
      </c>
      <c r="AG115" s="135">
        <v>0</v>
      </c>
      <c r="AH115" s="135">
        <v>0</v>
      </c>
      <c r="AI115" s="135">
        <v>0</v>
      </c>
      <c r="AJ115" s="135">
        <v>0</v>
      </c>
      <c r="AK115" s="135">
        <v>0</v>
      </c>
      <c r="AL115" s="135">
        <v>0</v>
      </c>
      <c r="AM115" s="135">
        <v>0</v>
      </c>
      <c r="AN115" s="135">
        <v>0</v>
      </c>
      <c r="AO115" s="135">
        <v>0</v>
      </c>
      <c r="AP115" s="135">
        <v>0</v>
      </c>
    </row>
    <row r="116" spans="1:42" ht="15.6" x14ac:dyDescent="0.3">
      <c r="A116" s="160" t="s">
        <v>687</v>
      </c>
      <c r="B116" s="159">
        <v>0</v>
      </c>
      <c r="C116" s="135">
        <v>0</v>
      </c>
      <c r="D116" s="135">
        <v>0</v>
      </c>
      <c r="E116" s="135">
        <v>0</v>
      </c>
      <c r="F116" s="135">
        <v>0</v>
      </c>
      <c r="G116" s="135">
        <v>0</v>
      </c>
      <c r="H116" s="135">
        <v>0</v>
      </c>
      <c r="I116" s="135">
        <v>0</v>
      </c>
      <c r="J116" s="135">
        <v>0</v>
      </c>
      <c r="K116" s="135">
        <v>0</v>
      </c>
      <c r="L116" s="135">
        <v>0</v>
      </c>
      <c r="M116" s="135">
        <v>0</v>
      </c>
      <c r="N116" s="135">
        <v>0</v>
      </c>
      <c r="O116" s="135">
        <v>0</v>
      </c>
      <c r="P116" s="135">
        <v>0</v>
      </c>
      <c r="Q116" s="135">
        <v>0</v>
      </c>
      <c r="R116" s="135">
        <v>0</v>
      </c>
      <c r="S116" s="135">
        <v>0</v>
      </c>
      <c r="T116" s="135">
        <v>0</v>
      </c>
      <c r="U116" s="135">
        <v>0</v>
      </c>
      <c r="V116" s="135">
        <v>0</v>
      </c>
      <c r="W116" s="135">
        <v>0</v>
      </c>
      <c r="X116" s="135">
        <v>0</v>
      </c>
      <c r="Y116" s="135">
        <v>0</v>
      </c>
      <c r="Z116" s="135">
        <v>0</v>
      </c>
      <c r="AA116" s="135">
        <v>0</v>
      </c>
      <c r="AB116" s="135">
        <v>0</v>
      </c>
      <c r="AC116" s="135">
        <v>0</v>
      </c>
      <c r="AD116" s="135">
        <v>0</v>
      </c>
      <c r="AE116" s="135">
        <v>0</v>
      </c>
      <c r="AF116" s="135">
        <v>0</v>
      </c>
      <c r="AG116" s="135">
        <v>0</v>
      </c>
      <c r="AH116" s="135">
        <v>0</v>
      </c>
      <c r="AI116" s="135">
        <v>0</v>
      </c>
      <c r="AJ116" s="135">
        <v>0</v>
      </c>
      <c r="AK116" s="135">
        <v>0</v>
      </c>
      <c r="AL116" s="135">
        <v>0</v>
      </c>
      <c r="AM116" s="135">
        <v>0</v>
      </c>
      <c r="AN116" s="135">
        <v>0</v>
      </c>
      <c r="AO116" s="135">
        <v>0</v>
      </c>
      <c r="AP116" s="135">
        <v>0</v>
      </c>
    </row>
    <row r="117" spans="1:42" ht="15.6" x14ac:dyDescent="0.3">
      <c r="A117" s="160" t="s">
        <v>601</v>
      </c>
      <c r="B117" s="159">
        <v>0</v>
      </c>
      <c r="C117" s="135">
        <v>0</v>
      </c>
      <c r="D117" s="135">
        <v>0</v>
      </c>
      <c r="E117" s="135">
        <v>0</v>
      </c>
      <c r="F117" s="135">
        <v>0</v>
      </c>
      <c r="G117" s="135">
        <v>0</v>
      </c>
      <c r="H117" s="135">
        <v>0</v>
      </c>
      <c r="I117" s="135">
        <v>0</v>
      </c>
      <c r="J117" s="135">
        <v>0</v>
      </c>
      <c r="K117" s="135">
        <v>0</v>
      </c>
      <c r="L117" s="135">
        <v>0</v>
      </c>
      <c r="M117" s="135">
        <v>0</v>
      </c>
      <c r="N117" s="135">
        <v>0</v>
      </c>
      <c r="O117" s="135">
        <v>0</v>
      </c>
      <c r="P117" s="135">
        <v>0</v>
      </c>
      <c r="Q117" s="135">
        <v>0</v>
      </c>
      <c r="R117" s="135">
        <v>0</v>
      </c>
      <c r="S117" s="135">
        <v>0</v>
      </c>
      <c r="T117" s="135">
        <v>0</v>
      </c>
      <c r="U117" s="135">
        <v>0</v>
      </c>
      <c r="V117" s="135">
        <v>0</v>
      </c>
      <c r="W117" s="135">
        <v>0</v>
      </c>
      <c r="X117" s="135">
        <v>0</v>
      </c>
      <c r="Y117" s="135">
        <v>0</v>
      </c>
      <c r="Z117" s="135">
        <v>0</v>
      </c>
      <c r="AA117" s="135">
        <v>0</v>
      </c>
      <c r="AB117" s="135">
        <v>0</v>
      </c>
      <c r="AC117" s="135">
        <v>0</v>
      </c>
      <c r="AD117" s="135">
        <v>0</v>
      </c>
      <c r="AE117" s="135">
        <v>0</v>
      </c>
      <c r="AF117" s="135">
        <v>0</v>
      </c>
      <c r="AG117" s="135">
        <v>0</v>
      </c>
      <c r="AH117" s="135">
        <v>0</v>
      </c>
      <c r="AI117" s="135">
        <v>0</v>
      </c>
      <c r="AJ117" s="135">
        <v>0</v>
      </c>
      <c r="AK117" s="135">
        <v>0</v>
      </c>
      <c r="AL117" s="135">
        <v>0</v>
      </c>
      <c r="AM117" s="135">
        <v>0</v>
      </c>
      <c r="AN117" s="135">
        <v>0</v>
      </c>
      <c r="AO117" s="135">
        <v>0</v>
      </c>
      <c r="AP117" s="135">
        <v>0</v>
      </c>
    </row>
    <row r="118" spans="1:42" ht="15.6" x14ac:dyDescent="0.3">
      <c r="A118" s="160" t="s">
        <v>688</v>
      </c>
      <c r="B118" s="159">
        <v>0</v>
      </c>
      <c r="C118" s="135">
        <v>0</v>
      </c>
      <c r="D118" s="135">
        <v>0</v>
      </c>
      <c r="E118" s="135">
        <v>0</v>
      </c>
      <c r="F118" s="135">
        <v>0</v>
      </c>
      <c r="G118" s="135">
        <v>0</v>
      </c>
      <c r="H118" s="135">
        <v>0</v>
      </c>
      <c r="I118" s="135">
        <v>0</v>
      </c>
      <c r="J118" s="135">
        <v>0</v>
      </c>
      <c r="K118" s="135">
        <v>0</v>
      </c>
      <c r="L118" s="135">
        <v>0</v>
      </c>
      <c r="M118" s="135">
        <v>0</v>
      </c>
      <c r="N118" s="135">
        <v>0</v>
      </c>
      <c r="O118" s="135">
        <v>0</v>
      </c>
      <c r="P118" s="135">
        <v>0</v>
      </c>
      <c r="Q118" s="135">
        <v>0</v>
      </c>
      <c r="R118" s="135">
        <v>0</v>
      </c>
      <c r="S118" s="135">
        <v>0</v>
      </c>
      <c r="T118" s="135">
        <v>0</v>
      </c>
      <c r="U118" s="135">
        <v>0</v>
      </c>
      <c r="V118" s="135">
        <v>0</v>
      </c>
      <c r="W118" s="135">
        <v>0</v>
      </c>
      <c r="X118" s="135">
        <v>0</v>
      </c>
      <c r="Y118" s="135">
        <v>0</v>
      </c>
      <c r="Z118" s="135">
        <v>0</v>
      </c>
      <c r="AA118" s="135">
        <v>0</v>
      </c>
      <c r="AB118" s="135">
        <v>0</v>
      </c>
      <c r="AC118" s="135">
        <v>0</v>
      </c>
      <c r="AD118" s="135">
        <v>0</v>
      </c>
      <c r="AE118" s="135">
        <v>0</v>
      </c>
      <c r="AF118" s="135">
        <v>0</v>
      </c>
      <c r="AG118" s="135">
        <v>0</v>
      </c>
      <c r="AH118" s="135">
        <v>0</v>
      </c>
      <c r="AI118" s="135">
        <v>0</v>
      </c>
      <c r="AJ118" s="135">
        <v>0</v>
      </c>
      <c r="AK118" s="135">
        <v>0</v>
      </c>
      <c r="AL118" s="135">
        <v>0</v>
      </c>
      <c r="AM118" s="135">
        <v>0</v>
      </c>
      <c r="AN118" s="135">
        <v>0</v>
      </c>
      <c r="AO118" s="135">
        <v>0</v>
      </c>
      <c r="AP118" s="135">
        <v>0</v>
      </c>
    </row>
    <row r="119" spans="1:42" ht="15.6" x14ac:dyDescent="0.3">
      <c r="A119" s="160" t="s">
        <v>689</v>
      </c>
      <c r="B119" s="159">
        <v>0</v>
      </c>
      <c r="C119" s="135">
        <v>0</v>
      </c>
      <c r="D119" s="135">
        <v>0</v>
      </c>
      <c r="E119" s="135">
        <v>0</v>
      </c>
      <c r="F119" s="135">
        <v>0</v>
      </c>
      <c r="G119" s="135">
        <v>0</v>
      </c>
      <c r="H119" s="135">
        <v>0</v>
      </c>
      <c r="I119" s="135">
        <v>0</v>
      </c>
      <c r="J119" s="135">
        <v>0</v>
      </c>
      <c r="K119" s="135">
        <v>0</v>
      </c>
      <c r="L119" s="135">
        <v>0</v>
      </c>
      <c r="M119" s="135">
        <v>0</v>
      </c>
      <c r="N119" s="135">
        <v>0</v>
      </c>
      <c r="O119" s="135">
        <v>0</v>
      </c>
      <c r="P119" s="135">
        <v>0</v>
      </c>
      <c r="Q119" s="135">
        <v>0</v>
      </c>
      <c r="R119" s="135">
        <v>0</v>
      </c>
      <c r="S119" s="135">
        <v>0</v>
      </c>
      <c r="T119" s="135">
        <v>0</v>
      </c>
      <c r="U119" s="135">
        <v>0</v>
      </c>
      <c r="V119" s="135">
        <v>0</v>
      </c>
      <c r="W119" s="135">
        <v>0</v>
      </c>
      <c r="X119" s="135">
        <v>0</v>
      </c>
      <c r="Y119" s="135">
        <v>0</v>
      </c>
      <c r="Z119" s="135">
        <v>0</v>
      </c>
      <c r="AA119" s="135">
        <v>0</v>
      </c>
      <c r="AB119" s="135">
        <v>0</v>
      </c>
      <c r="AC119" s="135">
        <v>0</v>
      </c>
      <c r="AD119" s="135">
        <v>0</v>
      </c>
      <c r="AE119" s="135">
        <v>0</v>
      </c>
      <c r="AF119" s="135">
        <v>0</v>
      </c>
      <c r="AG119" s="135">
        <v>0</v>
      </c>
      <c r="AH119" s="135">
        <v>0</v>
      </c>
      <c r="AI119" s="135">
        <v>0</v>
      </c>
      <c r="AJ119" s="135">
        <v>0</v>
      </c>
      <c r="AK119" s="135">
        <v>0</v>
      </c>
      <c r="AL119" s="135">
        <v>0</v>
      </c>
      <c r="AM119" s="135">
        <v>0</v>
      </c>
      <c r="AN119" s="135">
        <v>0</v>
      </c>
      <c r="AO119" s="135">
        <v>0</v>
      </c>
      <c r="AP119" s="135">
        <v>0</v>
      </c>
    </row>
    <row r="120" spans="1:42" ht="15.6" x14ac:dyDescent="0.3">
      <c r="A120" s="160" t="s">
        <v>613</v>
      </c>
      <c r="B120" s="159">
        <v>1</v>
      </c>
      <c r="C120" s="135">
        <v>0</v>
      </c>
      <c r="D120" s="135">
        <v>0</v>
      </c>
      <c r="E120" s="135">
        <v>0</v>
      </c>
      <c r="F120" s="135">
        <v>0</v>
      </c>
      <c r="G120" s="135">
        <v>0</v>
      </c>
      <c r="H120" s="135">
        <v>0</v>
      </c>
      <c r="I120" s="135">
        <v>0</v>
      </c>
      <c r="J120" s="135">
        <v>0</v>
      </c>
      <c r="K120" s="135">
        <v>0</v>
      </c>
      <c r="L120" s="135">
        <v>0</v>
      </c>
      <c r="M120" s="135">
        <v>1</v>
      </c>
      <c r="N120" s="135">
        <v>0</v>
      </c>
      <c r="O120" s="135">
        <v>0</v>
      </c>
      <c r="P120" s="135">
        <v>0</v>
      </c>
      <c r="Q120" s="135">
        <v>0</v>
      </c>
      <c r="R120" s="135">
        <v>0</v>
      </c>
      <c r="S120" s="135">
        <v>0</v>
      </c>
      <c r="T120" s="135">
        <v>0</v>
      </c>
      <c r="U120" s="135">
        <v>0</v>
      </c>
      <c r="V120" s="135">
        <v>0</v>
      </c>
      <c r="W120" s="135">
        <v>0</v>
      </c>
      <c r="X120" s="135">
        <v>0</v>
      </c>
      <c r="Y120" s="135">
        <v>0</v>
      </c>
      <c r="Z120" s="135">
        <v>0</v>
      </c>
      <c r="AA120" s="135">
        <v>0</v>
      </c>
      <c r="AB120" s="135">
        <v>0</v>
      </c>
      <c r="AC120" s="135">
        <v>0</v>
      </c>
      <c r="AD120" s="135">
        <v>0</v>
      </c>
      <c r="AE120" s="135">
        <v>0</v>
      </c>
      <c r="AF120" s="135">
        <v>0</v>
      </c>
      <c r="AG120" s="135">
        <v>0</v>
      </c>
      <c r="AH120" s="135">
        <v>0</v>
      </c>
      <c r="AI120" s="135">
        <v>0</v>
      </c>
      <c r="AJ120" s="135">
        <v>0</v>
      </c>
      <c r="AK120" s="135">
        <v>0</v>
      </c>
      <c r="AL120" s="135">
        <v>0</v>
      </c>
      <c r="AM120" s="135">
        <v>0</v>
      </c>
      <c r="AN120" s="135">
        <v>0</v>
      </c>
      <c r="AO120" s="135">
        <v>0</v>
      </c>
      <c r="AP120" s="135">
        <v>0</v>
      </c>
    </row>
    <row r="121" spans="1:42" ht="15.6" x14ac:dyDescent="0.3">
      <c r="A121" s="160" t="s">
        <v>690</v>
      </c>
      <c r="B121" s="159">
        <v>21</v>
      </c>
      <c r="C121" s="135">
        <v>0</v>
      </c>
      <c r="D121" s="135">
        <v>0</v>
      </c>
      <c r="E121" s="135">
        <v>0</v>
      </c>
      <c r="F121" s="135">
        <v>0</v>
      </c>
      <c r="G121" s="135">
        <v>0</v>
      </c>
      <c r="H121" s="135">
        <v>4</v>
      </c>
      <c r="I121" s="135">
        <v>0</v>
      </c>
      <c r="J121" s="135">
        <v>0</v>
      </c>
      <c r="K121" s="135">
        <v>2</v>
      </c>
      <c r="L121" s="135">
        <v>0</v>
      </c>
      <c r="M121" s="135">
        <v>0</v>
      </c>
      <c r="N121" s="135">
        <v>0</v>
      </c>
      <c r="O121" s="135">
        <v>0</v>
      </c>
      <c r="P121" s="135">
        <v>0</v>
      </c>
      <c r="Q121" s="135">
        <v>0</v>
      </c>
      <c r="R121" s="135">
        <v>0</v>
      </c>
      <c r="S121" s="135">
        <v>7</v>
      </c>
      <c r="T121" s="135">
        <v>0</v>
      </c>
      <c r="U121" s="135">
        <v>0</v>
      </c>
      <c r="V121" s="135">
        <v>0</v>
      </c>
      <c r="W121" s="135">
        <v>0</v>
      </c>
      <c r="X121" s="135">
        <v>0</v>
      </c>
      <c r="Y121" s="135">
        <v>0</v>
      </c>
      <c r="Z121" s="135">
        <v>0</v>
      </c>
      <c r="AA121" s="135">
        <v>0</v>
      </c>
      <c r="AB121" s="135">
        <v>0</v>
      </c>
      <c r="AC121" s="135">
        <v>2</v>
      </c>
      <c r="AD121" s="135">
        <v>0</v>
      </c>
      <c r="AE121" s="135">
        <v>0</v>
      </c>
      <c r="AF121" s="135">
        <v>0</v>
      </c>
      <c r="AG121" s="135">
        <v>4</v>
      </c>
      <c r="AH121" s="135">
        <v>2</v>
      </c>
      <c r="AI121" s="135">
        <v>0</v>
      </c>
      <c r="AJ121" s="135">
        <v>0</v>
      </c>
      <c r="AK121" s="135">
        <v>0</v>
      </c>
      <c r="AL121" s="135">
        <v>0</v>
      </c>
      <c r="AM121" s="135">
        <v>0</v>
      </c>
      <c r="AN121" s="135">
        <v>0</v>
      </c>
      <c r="AO121" s="135">
        <v>0</v>
      </c>
      <c r="AP121" s="135">
        <v>0</v>
      </c>
    </row>
    <row r="122" spans="1:42" ht="15.6" x14ac:dyDescent="0.3">
      <c r="A122" s="160" t="s">
        <v>543</v>
      </c>
      <c r="B122" s="159">
        <v>2</v>
      </c>
      <c r="C122" s="135">
        <v>0</v>
      </c>
      <c r="D122" s="135">
        <v>0</v>
      </c>
      <c r="E122" s="135">
        <v>0</v>
      </c>
      <c r="F122" s="135">
        <v>0</v>
      </c>
      <c r="G122" s="135">
        <v>0</v>
      </c>
      <c r="H122" s="135">
        <v>0</v>
      </c>
      <c r="I122" s="135">
        <v>0</v>
      </c>
      <c r="J122" s="135">
        <v>0</v>
      </c>
      <c r="K122" s="135">
        <v>0</v>
      </c>
      <c r="L122" s="135">
        <v>0</v>
      </c>
      <c r="M122" s="135">
        <v>0</v>
      </c>
      <c r="N122" s="135">
        <v>0</v>
      </c>
      <c r="O122" s="135">
        <v>0</v>
      </c>
      <c r="P122" s="135">
        <v>0</v>
      </c>
      <c r="Q122" s="135">
        <v>0</v>
      </c>
      <c r="R122" s="135">
        <v>0</v>
      </c>
      <c r="S122" s="135">
        <v>1</v>
      </c>
      <c r="T122" s="135">
        <v>0</v>
      </c>
      <c r="U122" s="135">
        <v>0</v>
      </c>
      <c r="V122" s="135">
        <v>0</v>
      </c>
      <c r="W122" s="135">
        <v>0</v>
      </c>
      <c r="X122" s="135">
        <v>0</v>
      </c>
      <c r="Y122" s="135">
        <v>0</v>
      </c>
      <c r="Z122" s="135">
        <v>0</v>
      </c>
      <c r="AA122" s="135">
        <v>0</v>
      </c>
      <c r="AB122" s="135">
        <v>0</v>
      </c>
      <c r="AC122" s="135">
        <v>0</v>
      </c>
      <c r="AD122" s="135">
        <v>0</v>
      </c>
      <c r="AE122" s="135">
        <v>0</v>
      </c>
      <c r="AF122" s="135">
        <v>0</v>
      </c>
      <c r="AG122" s="135">
        <v>1</v>
      </c>
      <c r="AH122" s="135">
        <v>0</v>
      </c>
      <c r="AI122" s="135">
        <v>0</v>
      </c>
      <c r="AJ122" s="135">
        <v>0</v>
      </c>
      <c r="AK122" s="135">
        <v>0</v>
      </c>
      <c r="AL122" s="135">
        <v>0</v>
      </c>
      <c r="AM122" s="135">
        <v>0</v>
      </c>
      <c r="AN122" s="135">
        <v>0</v>
      </c>
      <c r="AO122" s="135">
        <v>0</v>
      </c>
      <c r="AP122" s="135">
        <v>0</v>
      </c>
    </row>
    <row r="123" spans="1:42" ht="15.6" x14ac:dyDescent="0.3">
      <c r="A123" s="160" t="s">
        <v>506</v>
      </c>
      <c r="B123" s="159">
        <v>13</v>
      </c>
      <c r="C123" s="135">
        <v>1</v>
      </c>
      <c r="D123" s="135">
        <v>0</v>
      </c>
      <c r="E123" s="135">
        <v>0</v>
      </c>
      <c r="F123" s="135">
        <v>0</v>
      </c>
      <c r="G123" s="135">
        <v>0</v>
      </c>
      <c r="H123" s="135">
        <v>0</v>
      </c>
      <c r="I123" s="135">
        <v>0</v>
      </c>
      <c r="J123" s="135">
        <v>0</v>
      </c>
      <c r="K123" s="135">
        <v>0</v>
      </c>
      <c r="L123" s="135">
        <v>0</v>
      </c>
      <c r="M123" s="135">
        <v>0</v>
      </c>
      <c r="N123" s="135">
        <v>0</v>
      </c>
      <c r="O123" s="135">
        <v>0</v>
      </c>
      <c r="P123" s="135">
        <v>0</v>
      </c>
      <c r="Q123" s="135">
        <v>0</v>
      </c>
      <c r="R123" s="135">
        <v>0</v>
      </c>
      <c r="S123" s="135">
        <v>7</v>
      </c>
      <c r="T123" s="135">
        <v>1</v>
      </c>
      <c r="U123" s="135">
        <v>0</v>
      </c>
      <c r="V123" s="135">
        <v>0</v>
      </c>
      <c r="W123" s="135">
        <v>1</v>
      </c>
      <c r="X123" s="135">
        <v>0</v>
      </c>
      <c r="Y123" s="135">
        <v>0</v>
      </c>
      <c r="Z123" s="135">
        <v>0</v>
      </c>
      <c r="AA123" s="135">
        <v>0</v>
      </c>
      <c r="AB123" s="135">
        <v>0</v>
      </c>
      <c r="AC123" s="135">
        <v>2</v>
      </c>
      <c r="AD123" s="135">
        <v>0</v>
      </c>
      <c r="AE123" s="135">
        <v>0</v>
      </c>
      <c r="AF123" s="135">
        <v>0</v>
      </c>
      <c r="AG123" s="135">
        <v>1</v>
      </c>
      <c r="AH123" s="135">
        <v>0</v>
      </c>
      <c r="AI123" s="135">
        <v>0</v>
      </c>
      <c r="AJ123" s="135">
        <v>0</v>
      </c>
      <c r="AK123" s="135">
        <v>0</v>
      </c>
      <c r="AL123" s="135">
        <v>0</v>
      </c>
      <c r="AM123" s="135">
        <v>0</v>
      </c>
      <c r="AN123" s="135">
        <v>0</v>
      </c>
      <c r="AO123" s="135">
        <v>0</v>
      </c>
      <c r="AP123" s="135">
        <v>0</v>
      </c>
    </row>
    <row r="124" spans="1:42" ht="15.6" x14ac:dyDescent="0.3">
      <c r="A124" s="160" t="s">
        <v>321</v>
      </c>
      <c r="B124" s="159">
        <v>0</v>
      </c>
      <c r="C124" s="135">
        <v>0</v>
      </c>
      <c r="D124" s="135">
        <v>0</v>
      </c>
      <c r="E124" s="135">
        <v>0</v>
      </c>
      <c r="F124" s="135">
        <v>0</v>
      </c>
      <c r="G124" s="135">
        <v>0</v>
      </c>
      <c r="H124" s="135">
        <v>0</v>
      </c>
      <c r="I124" s="135">
        <v>0</v>
      </c>
      <c r="J124" s="135">
        <v>0</v>
      </c>
      <c r="K124" s="135">
        <v>0</v>
      </c>
      <c r="L124" s="135">
        <v>0</v>
      </c>
      <c r="M124" s="135">
        <v>0</v>
      </c>
      <c r="N124" s="135">
        <v>0</v>
      </c>
      <c r="O124" s="135">
        <v>0</v>
      </c>
      <c r="P124" s="135">
        <v>0</v>
      </c>
      <c r="Q124" s="135">
        <v>0</v>
      </c>
      <c r="R124" s="135">
        <v>0</v>
      </c>
      <c r="S124" s="135">
        <v>0</v>
      </c>
      <c r="T124" s="135">
        <v>0</v>
      </c>
      <c r="U124" s="135">
        <v>0</v>
      </c>
      <c r="V124" s="135">
        <v>0</v>
      </c>
      <c r="W124" s="135">
        <v>0</v>
      </c>
      <c r="X124" s="135">
        <v>0</v>
      </c>
      <c r="Y124" s="135">
        <v>0</v>
      </c>
      <c r="Z124" s="135">
        <v>0</v>
      </c>
      <c r="AA124" s="135">
        <v>0</v>
      </c>
      <c r="AB124" s="135">
        <v>0</v>
      </c>
      <c r="AC124" s="135">
        <v>0</v>
      </c>
      <c r="AD124" s="135">
        <v>0</v>
      </c>
      <c r="AE124" s="135">
        <v>0</v>
      </c>
      <c r="AF124" s="135">
        <v>0</v>
      </c>
      <c r="AG124" s="135">
        <v>0</v>
      </c>
      <c r="AH124" s="135">
        <v>0</v>
      </c>
      <c r="AI124" s="135">
        <v>0</v>
      </c>
      <c r="AJ124" s="135">
        <v>0</v>
      </c>
      <c r="AK124" s="135">
        <v>0</v>
      </c>
      <c r="AL124" s="135">
        <v>0</v>
      </c>
      <c r="AM124" s="135">
        <v>0</v>
      </c>
      <c r="AN124" s="135">
        <v>0</v>
      </c>
      <c r="AO124" s="135">
        <v>0</v>
      </c>
      <c r="AP124" s="135">
        <v>0</v>
      </c>
    </row>
    <row r="125" spans="1:42" ht="15.6" x14ac:dyDescent="0.3">
      <c r="A125" s="160" t="s">
        <v>691</v>
      </c>
      <c r="B125" s="159">
        <v>0</v>
      </c>
      <c r="C125" s="135">
        <v>0</v>
      </c>
      <c r="D125" s="135">
        <v>0</v>
      </c>
      <c r="E125" s="135">
        <v>0</v>
      </c>
      <c r="F125" s="135">
        <v>0</v>
      </c>
      <c r="G125" s="135">
        <v>0</v>
      </c>
      <c r="H125" s="135">
        <v>0</v>
      </c>
      <c r="I125" s="135">
        <v>0</v>
      </c>
      <c r="J125" s="135">
        <v>0</v>
      </c>
      <c r="K125" s="135">
        <v>0</v>
      </c>
      <c r="L125" s="135">
        <v>0</v>
      </c>
      <c r="M125" s="135">
        <v>0</v>
      </c>
      <c r="N125" s="135">
        <v>0</v>
      </c>
      <c r="O125" s="135">
        <v>0</v>
      </c>
      <c r="P125" s="135">
        <v>0</v>
      </c>
      <c r="Q125" s="135">
        <v>0</v>
      </c>
      <c r="R125" s="135">
        <v>0</v>
      </c>
      <c r="S125" s="135">
        <v>0</v>
      </c>
      <c r="T125" s="135">
        <v>0</v>
      </c>
      <c r="U125" s="135">
        <v>0</v>
      </c>
      <c r="V125" s="135">
        <v>0</v>
      </c>
      <c r="W125" s="135">
        <v>0</v>
      </c>
      <c r="X125" s="135">
        <v>0</v>
      </c>
      <c r="Y125" s="135">
        <v>0</v>
      </c>
      <c r="Z125" s="135">
        <v>0</v>
      </c>
      <c r="AA125" s="135">
        <v>0</v>
      </c>
      <c r="AB125" s="135">
        <v>0</v>
      </c>
      <c r="AC125" s="135">
        <v>0</v>
      </c>
      <c r="AD125" s="135">
        <v>0</v>
      </c>
      <c r="AE125" s="135">
        <v>0</v>
      </c>
      <c r="AF125" s="135">
        <v>0</v>
      </c>
      <c r="AG125" s="135">
        <v>0</v>
      </c>
      <c r="AH125" s="135">
        <v>0</v>
      </c>
      <c r="AI125" s="135">
        <v>0</v>
      </c>
      <c r="AJ125" s="135">
        <v>0</v>
      </c>
      <c r="AK125" s="135">
        <v>0</v>
      </c>
      <c r="AL125" s="135">
        <v>0</v>
      </c>
      <c r="AM125" s="135">
        <v>0</v>
      </c>
      <c r="AN125" s="135">
        <v>0</v>
      </c>
      <c r="AO125" s="135">
        <v>0</v>
      </c>
      <c r="AP125" s="135">
        <v>0</v>
      </c>
    </row>
    <row r="126" spans="1:42" ht="15.6" x14ac:dyDescent="0.3">
      <c r="A126" s="160" t="s">
        <v>692</v>
      </c>
      <c r="B126" s="159">
        <v>18</v>
      </c>
      <c r="C126" s="135">
        <v>0</v>
      </c>
      <c r="D126" s="135">
        <v>0</v>
      </c>
      <c r="E126" s="135">
        <v>0</v>
      </c>
      <c r="F126" s="135">
        <v>0</v>
      </c>
      <c r="G126" s="135">
        <v>0</v>
      </c>
      <c r="H126" s="135">
        <v>0</v>
      </c>
      <c r="I126" s="135">
        <v>0</v>
      </c>
      <c r="J126" s="135">
        <v>0</v>
      </c>
      <c r="K126" s="135">
        <v>0</v>
      </c>
      <c r="L126" s="135">
        <v>0</v>
      </c>
      <c r="M126" s="135">
        <v>0</v>
      </c>
      <c r="N126" s="135">
        <v>0</v>
      </c>
      <c r="O126" s="135">
        <v>0</v>
      </c>
      <c r="P126" s="135">
        <v>0</v>
      </c>
      <c r="Q126" s="135">
        <v>0</v>
      </c>
      <c r="R126" s="135">
        <v>0</v>
      </c>
      <c r="S126" s="135">
        <v>17</v>
      </c>
      <c r="T126" s="135">
        <v>0</v>
      </c>
      <c r="U126" s="135">
        <v>0</v>
      </c>
      <c r="V126" s="135">
        <v>0</v>
      </c>
      <c r="W126" s="135">
        <v>0</v>
      </c>
      <c r="X126" s="135">
        <v>0</v>
      </c>
      <c r="Y126" s="135">
        <v>0</v>
      </c>
      <c r="Z126" s="135">
        <v>0</v>
      </c>
      <c r="AA126" s="135">
        <v>0</v>
      </c>
      <c r="AB126" s="135">
        <v>0</v>
      </c>
      <c r="AC126" s="135">
        <v>0</v>
      </c>
      <c r="AD126" s="135">
        <v>0</v>
      </c>
      <c r="AE126" s="135">
        <v>0</v>
      </c>
      <c r="AF126" s="135">
        <v>0</v>
      </c>
      <c r="AG126" s="135">
        <v>1</v>
      </c>
      <c r="AH126" s="135">
        <v>0</v>
      </c>
      <c r="AI126" s="135">
        <v>0</v>
      </c>
      <c r="AJ126" s="135">
        <v>0</v>
      </c>
      <c r="AK126" s="135">
        <v>0</v>
      </c>
      <c r="AL126" s="135">
        <v>0</v>
      </c>
      <c r="AM126" s="135">
        <v>0</v>
      </c>
      <c r="AN126" s="135">
        <v>0</v>
      </c>
      <c r="AO126" s="135">
        <v>0</v>
      </c>
      <c r="AP126" s="135">
        <v>0</v>
      </c>
    </row>
    <row r="127" spans="1:42" ht="15.6" x14ac:dyDescent="0.3">
      <c r="A127" s="160" t="s">
        <v>693</v>
      </c>
      <c r="B127" s="159">
        <v>0</v>
      </c>
      <c r="C127" s="135">
        <v>0</v>
      </c>
      <c r="D127" s="135">
        <v>0</v>
      </c>
      <c r="E127" s="135">
        <v>0</v>
      </c>
      <c r="F127" s="135">
        <v>0</v>
      </c>
      <c r="G127" s="135">
        <v>0</v>
      </c>
      <c r="H127" s="135">
        <v>0</v>
      </c>
      <c r="I127" s="135">
        <v>0</v>
      </c>
      <c r="J127" s="135">
        <v>0</v>
      </c>
      <c r="K127" s="135">
        <v>0</v>
      </c>
      <c r="L127" s="135">
        <v>0</v>
      </c>
      <c r="M127" s="135">
        <v>0</v>
      </c>
      <c r="N127" s="135">
        <v>0</v>
      </c>
      <c r="O127" s="135">
        <v>0</v>
      </c>
      <c r="P127" s="135">
        <v>0</v>
      </c>
      <c r="Q127" s="135">
        <v>0</v>
      </c>
      <c r="R127" s="135">
        <v>0</v>
      </c>
      <c r="S127" s="135">
        <v>0</v>
      </c>
      <c r="T127" s="135">
        <v>0</v>
      </c>
      <c r="U127" s="135">
        <v>0</v>
      </c>
      <c r="V127" s="135">
        <v>0</v>
      </c>
      <c r="W127" s="135">
        <v>0</v>
      </c>
      <c r="X127" s="135">
        <v>0</v>
      </c>
      <c r="Y127" s="135">
        <v>0</v>
      </c>
      <c r="Z127" s="135">
        <v>0</v>
      </c>
      <c r="AA127" s="135">
        <v>0</v>
      </c>
      <c r="AB127" s="135">
        <v>0</v>
      </c>
      <c r="AC127" s="135">
        <v>0</v>
      </c>
      <c r="AD127" s="135">
        <v>0</v>
      </c>
      <c r="AE127" s="135">
        <v>0</v>
      </c>
      <c r="AF127" s="135">
        <v>0</v>
      </c>
      <c r="AG127" s="135">
        <v>0</v>
      </c>
      <c r="AH127" s="135">
        <v>0</v>
      </c>
      <c r="AI127" s="135">
        <v>0</v>
      </c>
      <c r="AJ127" s="135">
        <v>0</v>
      </c>
      <c r="AK127" s="135">
        <v>0</v>
      </c>
      <c r="AL127" s="135">
        <v>0</v>
      </c>
      <c r="AM127" s="135">
        <v>0</v>
      </c>
      <c r="AN127" s="135">
        <v>0</v>
      </c>
      <c r="AO127" s="135">
        <v>0</v>
      </c>
      <c r="AP127" s="135">
        <v>0</v>
      </c>
    </row>
    <row r="128" spans="1:42" ht="15.6" x14ac:dyDescent="0.3">
      <c r="A128" s="160" t="s">
        <v>824</v>
      </c>
      <c r="B128" s="159">
        <v>3</v>
      </c>
      <c r="C128" s="135">
        <v>0</v>
      </c>
      <c r="D128" s="135">
        <v>0</v>
      </c>
      <c r="E128" s="135">
        <v>0</v>
      </c>
      <c r="F128" s="135">
        <v>0</v>
      </c>
      <c r="G128" s="135">
        <v>0</v>
      </c>
      <c r="H128" s="135">
        <v>0</v>
      </c>
      <c r="I128" s="135">
        <v>0</v>
      </c>
      <c r="J128" s="135">
        <v>0</v>
      </c>
      <c r="K128" s="135">
        <v>0</v>
      </c>
      <c r="L128" s="135">
        <v>0</v>
      </c>
      <c r="M128" s="135">
        <v>0</v>
      </c>
      <c r="N128" s="135">
        <v>0</v>
      </c>
      <c r="O128" s="135">
        <v>0</v>
      </c>
      <c r="P128" s="135">
        <v>0</v>
      </c>
      <c r="Q128" s="135">
        <v>0</v>
      </c>
      <c r="R128" s="135">
        <v>0</v>
      </c>
      <c r="S128" s="135">
        <v>3</v>
      </c>
      <c r="T128" s="135">
        <v>0</v>
      </c>
      <c r="U128" s="135">
        <v>0</v>
      </c>
      <c r="V128" s="135">
        <v>0</v>
      </c>
      <c r="W128" s="135">
        <v>0</v>
      </c>
      <c r="X128" s="135">
        <v>0</v>
      </c>
      <c r="Y128" s="135">
        <v>0</v>
      </c>
      <c r="Z128" s="135">
        <v>0</v>
      </c>
      <c r="AA128" s="135">
        <v>0</v>
      </c>
      <c r="AB128" s="135">
        <v>0</v>
      </c>
      <c r="AC128" s="135">
        <v>0</v>
      </c>
      <c r="AD128" s="135">
        <v>0</v>
      </c>
      <c r="AE128" s="135">
        <v>0</v>
      </c>
      <c r="AF128" s="135">
        <v>0</v>
      </c>
      <c r="AG128" s="135">
        <v>0</v>
      </c>
      <c r="AH128" s="135">
        <v>0</v>
      </c>
      <c r="AI128" s="135">
        <v>0</v>
      </c>
      <c r="AJ128" s="135">
        <v>0</v>
      </c>
      <c r="AK128" s="135">
        <v>0</v>
      </c>
      <c r="AL128" s="135">
        <v>0</v>
      </c>
      <c r="AM128" s="135">
        <v>0</v>
      </c>
      <c r="AN128" s="135">
        <v>0</v>
      </c>
      <c r="AO128" s="135">
        <v>0</v>
      </c>
      <c r="AP128" s="135">
        <v>0</v>
      </c>
    </row>
    <row r="129" spans="1:42" ht="15.6" x14ac:dyDescent="0.3">
      <c r="A129" s="160" t="s">
        <v>544</v>
      </c>
      <c r="B129" s="159">
        <v>4</v>
      </c>
      <c r="C129" s="135">
        <v>0</v>
      </c>
      <c r="D129" s="135">
        <v>0</v>
      </c>
      <c r="E129" s="135">
        <v>0</v>
      </c>
      <c r="F129" s="135">
        <v>0</v>
      </c>
      <c r="G129" s="135">
        <v>0</v>
      </c>
      <c r="H129" s="135">
        <v>0</v>
      </c>
      <c r="I129" s="135">
        <v>0</v>
      </c>
      <c r="J129" s="135">
        <v>0</v>
      </c>
      <c r="K129" s="135">
        <v>0</v>
      </c>
      <c r="L129" s="135">
        <v>0</v>
      </c>
      <c r="M129" s="135">
        <v>0</v>
      </c>
      <c r="N129" s="135">
        <v>0</v>
      </c>
      <c r="O129" s="135">
        <v>0</v>
      </c>
      <c r="P129" s="135">
        <v>0</v>
      </c>
      <c r="Q129" s="135">
        <v>0</v>
      </c>
      <c r="R129" s="135">
        <v>0</v>
      </c>
      <c r="S129" s="135">
        <v>3</v>
      </c>
      <c r="T129" s="135">
        <v>0</v>
      </c>
      <c r="U129" s="135">
        <v>0</v>
      </c>
      <c r="V129" s="135">
        <v>0</v>
      </c>
      <c r="W129" s="135">
        <v>0</v>
      </c>
      <c r="X129" s="135">
        <v>0</v>
      </c>
      <c r="Y129" s="135">
        <v>0</v>
      </c>
      <c r="Z129" s="135">
        <v>0</v>
      </c>
      <c r="AA129" s="135">
        <v>0</v>
      </c>
      <c r="AB129" s="135">
        <v>0</v>
      </c>
      <c r="AC129" s="135">
        <v>0</v>
      </c>
      <c r="AD129" s="135">
        <v>0</v>
      </c>
      <c r="AE129" s="135">
        <v>0</v>
      </c>
      <c r="AF129" s="135">
        <v>0</v>
      </c>
      <c r="AG129" s="135">
        <v>1</v>
      </c>
      <c r="AH129" s="135">
        <v>0</v>
      </c>
      <c r="AI129" s="135">
        <v>0</v>
      </c>
      <c r="AJ129" s="135">
        <v>0</v>
      </c>
      <c r="AK129" s="135">
        <v>0</v>
      </c>
      <c r="AL129" s="135">
        <v>0</v>
      </c>
      <c r="AM129" s="135">
        <v>0</v>
      </c>
      <c r="AN129" s="135">
        <v>0</v>
      </c>
      <c r="AO129" s="135">
        <v>0</v>
      </c>
      <c r="AP129" s="135">
        <v>0</v>
      </c>
    </row>
    <row r="130" spans="1:42" ht="15.6" x14ac:dyDescent="0.3">
      <c r="A130" s="160" t="s">
        <v>694</v>
      </c>
      <c r="B130" s="159">
        <v>0</v>
      </c>
      <c r="C130" s="135">
        <v>0</v>
      </c>
      <c r="D130" s="135">
        <v>0</v>
      </c>
      <c r="E130" s="135">
        <v>0</v>
      </c>
      <c r="F130" s="135">
        <v>0</v>
      </c>
      <c r="G130" s="135">
        <v>0</v>
      </c>
      <c r="H130" s="135">
        <v>0</v>
      </c>
      <c r="I130" s="135">
        <v>0</v>
      </c>
      <c r="J130" s="135">
        <v>0</v>
      </c>
      <c r="K130" s="135">
        <v>0</v>
      </c>
      <c r="L130" s="135">
        <v>0</v>
      </c>
      <c r="M130" s="135">
        <v>0</v>
      </c>
      <c r="N130" s="135">
        <v>0</v>
      </c>
      <c r="O130" s="135">
        <v>0</v>
      </c>
      <c r="P130" s="135">
        <v>0</v>
      </c>
      <c r="Q130" s="135">
        <v>0</v>
      </c>
      <c r="R130" s="135">
        <v>0</v>
      </c>
      <c r="S130" s="135">
        <v>0</v>
      </c>
      <c r="T130" s="135">
        <v>0</v>
      </c>
      <c r="U130" s="135">
        <v>0</v>
      </c>
      <c r="V130" s="135">
        <v>0</v>
      </c>
      <c r="W130" s="135">
        <v>0</v>
      </c>
      <c r="X130" s="135">
        <v>0</v>
      </c>
      <c r="Y130" s="135">
        <v>0</v>
      </c>
      <c r="Z130" s="135">
        <v>0</v>
      </c>
      <c r="AA130" s="135">
        <v>0</v>
      </c>
      <c r="AB130" s="135">
        <v>0</v>
      </c>
      <c r="AC130" s="135">
        <v>0</v>
      </c>
      <c r="AD130" s="135">
        <v>0</v>
      </c>
      <c r="AE130" s="135">
        <v>0</v>
      </c>
      <c r="AF130" s="135">
        <v>0</v>
      </c>
      <c r="AG130" s="135">
        <v>0</v>
      </c>
      <c r="AH130" s="135">
        <v>0</v>
      </c>
      <c r="AI130" s="135">
        <v>0</v>
      </c>
      <c r="AJ130" s="135">
        <v>0</v>
      </c>
      <c r="AK130" s="135">
        <v>0</v>
      </c>
      <c r="AL130" s="135">
        <v>0</v>
      </c>
      <c r="AM130" s="135">
        <v>0</v>
      </c>
      <c r="AN130" s="135">
        <v>0</v>
      </c>
      <c r="AO130" s="135">
        <v>0</v>
      </c>
      <c r="AP130" s="135">
        <v>0</v>
      </c>
    </row>
    <row r="131" spans="1:42" ht="15.6" x14ac:dyDescent="0.3">
      <c r="A131" s="160" t="s">
        <v>695</v>
      </c>
      <c r="B131" s="159">
        <v>0</v>
      </c>
      <c r="C131" s="135">
        <v>0</v>
      </c>
      <c r="D131" s="135">
        <v>0</v>
      </c>
      <c r="E131" s="135">
        <v>0</v>
      </c>
      <c r="F131" s="135">
        <v>0</v>
      </c>
      <c r="G131" s="135">
        <v>0</v>
      </c>
      <c r="H131" s="135">
        <v>0</v>
      </c>
      <c r="I131" s="135">
        <v>0</v>
      </c>
      <c r="J131" s="135">
        <v>0</v>
      </c>
      <c r="K131" s="135">
        <v>0</v>
      </c>
      <c r="L131" s="135">
        <v>0</v>
      </c>
      <c r="M131" s="135">
        <v>0</v>
      </c>
      <c r="N131" s="135">
        <v>0</v>
      </c>
      <c r="O131" s="135">
        <v>0</v>
      </c>
      <c r="P131" s="135">
        <v>0</v>
      </c>
      <c r="Q131" s="135">
        <v>0</v>
      </c>
      <c r="R131" s="135">
        <v>0</v>
      </c>
      <c r="S131" s="135">
        <v>0</v>
      </c>
      <c r="T131" s="135">
        <v>0</v>
      </c>
      <c r="U131" s="135">
        <v>0</v>
      </c>
      <c r="V131" s="135">
        <v>0</v>
      </c>
      <c r="W131" s="135">
        <v>0</v>
      </c>
      <c r="X131" s="135">
        <v>0</v>
      </c>
      <c r="Y131" s="135">
        <v>0</v>
      </c>
      <c r="Z131" s="135">
        <v>0</v>
      </c>
      <c r="AA131" s="135">
        <v>0</v>
      </c>
      <c r="AB131" s="135">
        <v>0</v>
      </c>
      <c r="AC131" s="135">
        <v>0</v>
      </c>
      <c r="AD131" s="135">
        <v>0</v>
      </c>
      <c r="AE131" s="135">
        <v>0</v>
      </c>
      <c r="AF131" s="135">
        <v>0</v>
      </c>
      <c r="AG131" s="135">
        <v>0</v>
      </c>
      <c r="AH131" s="135">
        <v>0</v>
      </c>
      <c r="AI131" s="135">
        <v>0</v>
      </c>
      <c r="AJ131" s="135">
        <v>0</v>
      </c>
      <c r="AK131" s="135">
        <v>0</v>
      </c>
      <c r="AL131" s="135">
        <v>0</v>
      </c>
      <c r="AM131" s="135">
        <v>0</v>
      </c>
      <c r="AN131" s="135">
        <v>0</v>
      </c>
      <c r="AO131" s="135">
        <v>0</v>
      </c>
      <c r="AP131" s="135">
        <v>0</v>
      </c>
    </row>
    <row r="132" spans="1:42" ht="15.6" x14ac:dyDescent="0.3">
      <c r="A132" s="160" t="s">
        <v>819</v>
      </c>
      <c r="B132" s="159">
        <v>3</v>
      </c>
      <c r="C132" s="135">
        <v>0</v>
      </c>
      <c r="D132" s="135">
        <v>0</v>
      </c>
      <c r="E132" s="135">
        <v>0</v>
      </c>
      <c r="F132" s="135">
        <v>0</v>
      </c>
      <c r="G132" s="135">
        <v>0</v>
      </c>
      <c r="H132" s="135">
        <v>0</v>
      </c>
      <c r="I132" s="135">
        <v>0</v>
      </c>
      <c r="J132" s="135">
        <v>3</v>
      </c>
      <c r="K132" s="135">
        <v>0</v>
      </c>
      <c r="L132" s="135">
        <v>0</v>
      </c>
      <c r="M132" s="135">
        <v>0</v>
      </c>
      <c r="N132" s="135">
        <v>0</v>
      </c>
      <c r="O132" s="135">
        <v>0</v>
      </c>
      <c r="P132" s="135">
        <v>0</v>
      </c>
      <c r="Q132" s="135">
        <v>0</v>
      </c>
      <c r="R132" s="135">
        <v>0</v>
      </c>
      <c r="S132" s="135">
        <v>0</v>
      </c>
      <c r="T132" s="135">
        <v>0</v>
      </c>
      <c r="U132" s="135">
        <v>0</v>
      </c>
      <c r="V132" s="135">
        <v>0</v>
      </c>
      <c r="W132" s="135">
        <v>0</v>
      </c>
      <c r="X132" s="135">
        <v>0</v>
      </c>
      <c r="Y132" s="135">
        <v>0</v>
      </c>
      <c r="Z132" s="135">
        <v>0</v>
      </c>
      <c r="AA132" s="135">
        <v>0</v>
      </c>
      <c r="AB132" s="135">
        <v>0</v>
      </c>
      <c r="AC132" s="135">
        <v>0</v>
      </c>
      <c r="AD132" s="135">
        <v>0</v>
      </c>
      <c r="AE132" s="135">
        <v>0</v>
      </c>
      <c r="AF132" s="135">
        <v>0</v>
      </c>
      <c r="AG132" s="135">
        <v>0</v>
      </c>
      <c r="AH132" s="135">
        <v>0</v>
      </c>
      <c r="AI132" s="135">
        <v>0</v>
      </c>
      <c r="AJ132" s="135">
        <v>0</v>
      </c>
      <c r="AK132" s="135">
        <v>0</v>
      </c>
      <c r="AL132" s="135">
        <v>0</v>
      </c>
      <c r="AM132" s="135">
        <v>0</v>
      </c>
      <c r="AN132" s="135">
        <v>0</v>
      </c>
      <c r="AO132" s="135">
        <v>0</v>
      </c>
      <c r="AP132" s="135">
        <v>0</v>
      </c>
    </row>
    <row r="133" spans="1:42" ht="15.6" x14ac:dyDescent="0.3">
      <c r="A133" s="160" t="s">
        <v>614</v>
      </c>
      <c r="B133" s="159">
        <v>1</v>
      </c>
      <c r="C133" s="135">
        <v>0</v>
      </c>
      <c r="D133" s="135">
        <v>0</v>
      </c>
      <c r="E133" s="135">
        <v>0</v>
      </c>
      <c r="F133" s="135">
        <v>0</v>
      </c>
      <c r="G133" s="135">
        <v>0</v>
      </c>
      <c r="H133" s="135">
        <v>1</v>
      </c>
      <c r="I133" s="135">
        <v>0</v>
      </c>
      <c r="J133" s="135">
        <v>0</v>
      </c>
      <c r="K133" s="135">
        <v>0</v>
      </c>
      <c r="L133" s="135">
        <v>0</v>
      </c>
      <c r="M133" s="135">
        <v>0</v>
      </c>
      <c r="N133" s="135">
        <v>0</v>
      </c>
      <c r="O133" s="135">
        <v>0</v>
      </c>
      <c r="P133" s="135">
        <v>0</v>
      </c>
      <c r="Q133" s="135">
        <v>0</v>
      </c>
      <c r="R133" s="135">
        <v>0</v>
      </c>
      <c r="S133" s="135">
        <v>0</v>
      </c>
      <c r="T133" s="135">
        <v>0</v>
      </c>
      <c r="U133" s="135">
        <v>0</v>
      </c>
      <c r="V133" s="135">
        <v>0</v>
      </c>
      <c r="W133" s="135">
        <v>0</v>
      </c>
      <c r="X133" s="135">
        <v>0</v>
      </c>
      <c r="Y133" s="135">
        <v>0</v>
      </c>
      <c r="Z133" s="135">
        <v>0</v>
      </c>
      <c r="AA133" s="135">
        <v>0</v>
      </c>
      <c r="AB133" s="135">
        <v>0</v>
      </c>
      <c r="AC133" s="135">
        <v>0</v>
      </c>
      <c r="AD133" s="135">
        <v>0</v>
      </c>
      <c r="AE133" s="135">
        <v>0</v>
      </c>
      <c r="AF133" s="135">
        <v>0</v>
      </c>
      <c r="AG133" s="135">
        <v>0</v>
      </c>
      <c r="AH133" s="135">
        <v>0</v>
      </c>
      <c r="AI133" s="135">
        <v>0</v>
      </c>
      <c r="AJ133" s="135">
        <v>0</v>
      </c>
      <c r="AK133" s="135">
        <v>0</v>
      </c>
      <c r="AL133" s="135">
        <v>0</v>
      </c>
      <c r="AM133" s="135">
        <v>0</v>
      </c>
      <c r="AN133" s="135">
        <v>0</v>
      </c>
      <c r="AO133" s="135">
        <v>0</v>
      </c>
      <c r="AP133" s="135">
        <v>0</v>
      </c>
    </row>
    <row r="134" spans="1:42" ht="15.6" x14ac:dyDescent="0.3">
      <c r="A134" s="160" t="s">
        <v>602</v>
      </c>
      <c r="B134" s="159">
        <v>0</v>
      </c>
      <c r="C134" s="135">
        <v>0</v>
      </c>
      <c r="D134" s="135">
        <v>0</v>
      </c>
      <c r="E134" s="135">
        <v>0</v>
      </c>
      <c r="F134" s="135">
        <v>0</v>
      </c>
      <c r="G134" s="135">
        <v>0</v>
      </c>
      <c r="H134" s="135">
        <v>0</v>
      </c>
      <c r="I134" s="135">
        <v>0</v>
      </c>
      <c r="J134" s="135">
        <v>0</v>
      </c>
      <c r="K134" s="135">
        <v>0</v>
      </c>
      <c r="L134" s="135">
        <v>0</v>
      </c>
      <c r="M134" s="135">
        <v>0</v>
      </c>
      <c r="N134" s="135">
        <v>0</v>
      </c>
      <c r="O134" s="135">
        <v>0</v>
      </c>
      <c r="P134" s="135">
        <v>0</v>
      </c>
      <c r="Q134" s="135">
        <v>0</v>
      </c>
      <c r="R134" s="135">
        <v>0</v>
      </c>
      <c r="S134" s="135">
        <v>0</v>
      </c>
      <c r="T134" s="135">
        <v>0</v>
      </c>
      <c r="U134" s="135">
        <v>0</v>
      </c>
      <c r="V134" s="135">
        <v>0</v>
      </c>
      <c r="W134" s="135">
        <v>0</v>
      </c>
      <c r="X134" s="135">
        <v>0</v>
      </c>
      <c r="Y134" s="135">
        <v>0</v>
      </c>
      <c r="Z134" s="135">
        <v>0</v>
      </c>
      <c r="AA134" s="135">
        <v>0</v>
      </c>
      <c r="AB134" s="135">
        <v>0</v>
      </c>
      <c r="AC134" s="135">
        <v>0</v>
      </c>
      <c r="AD134" s="135">
        <v>0</v>
      </c>
      <c r="AE134" s="135">
        <v>0</v>
      </c>
      <c r="AF134" s="135">
        <v>0</v>
      </c>
      <c r="AG134" s="135">
        <v>0</v>
      </c>
      <c r="AH134" s="135">
        <v>0</v>
      </c>
      <c r="AI134" s="135">
        <v>0</v>
      </c>
      <c r="AJ134" s="135">
        <v>0</v>
      </c>
      <c r="AK134" s="135">
        <v>0</v>
      </c>
      <c r="AL134" s="135">
        <v>0</v>
      </c>
      <c r="AM134" s="135">
        <v>0</v>
      </c>
      <c r="AN134" s="135">
        <v>0</v>
      </c>
      <c r="AO134" s="135">
        <v>0</v>
      </c>
      <c r="AP134" s="135">
        <v>0</v>
      </c>
    </row>
    <row r="135" spans="1:42" ht="15.6" x14ac:dyDescent="0.3">
      <c r="A135" s="160" t="s">
        <v>503</v>
      </c>
      <c r="B135" s="159">
        <v>1</v>
      </c>
      <c r="C135" s="135">
        <v>0</v>
      </c>
      <c r="D135" s="135">
        <v>0</v>
      </c>
      <c r="E135" s="135">
        <v>0</v>
      </c>
      <c r="F135" s="135">
        <v>0</v>
      </c>
      <c r="G135" s="135">
        <v>0</v>
      </c>
      <c r="H135" s="135">
        <v>0</v>
      </c>
      <c r="I135" s="135">
        <v>0</v>
      </c>
      <c r="J135" s="135">
        <v>0</v>
      </c>
      <c r="K135" s="135">
        <v>0</v>
      </c>
      <c r="L135" s="135">
        <v>0</v>
      </c>
      <c r="M135" s="135">
        <v>0</v>
      </c>
      <c r="N135" s="135">
        <v>0</v>
      </c>
      <c r="O135" s="135">
        <v>0</v>
      </c>
      <c r="P135" s="135">
        <v>0</v>
      </c>
      <c r="Q135" s="135">
        <v>0</v>
      </c>
      <c r="R135" s="135">
        <v>0</v>
      </c>
      <c r="S135" s="135">
        <v>1</v>
      </c>
      <c r="T135" s="135">
        <v>0</v>
      </c>
      <c r="U135" s="135">
        <v>0</v>
      </c>
      <c r="V135" s="135">
        <v>0</v>
      </c>
      <c r="W135" s="135">
        <v>0</v>
      </c>
      <c r="X135" s="135">
        <v>0</v>
      </c>
      <c r="Y135" s="135">
        <v>0</v>
      </c>
      <c r="Z135" s="135">
        <v>0</v>
      </c>
      <c r="AA135" s="135">
        <v>0</v>
      </c>
      <c r="AB135" s="135">
        <v>0</v>
      </c>
      <c r="AC135" s="135">
        <v>0</v>
      </c>
      <c r="AD135" s="135">
        <v>0</v>
      </c>
      <c r="AE135" s="135">
        <v>0</v>
      </c>
      <c r="AF135" s="135">
        <v>0</v>
      </c>
      <c r="AG135" s="135">
        <v>0</v>
      </c>
      <c r="AH135" s="135">
        <v>0</v>
      </c>
      <c r="AI135" s="135">
        <v>0</v>
      </c>
      <c r="AJ135" s="135">
        <v>0</v>
      </c>
      <c r="AK135" s="135">
        <v>0</v>
      </c>
      <c r="AL135" s="135">
        <v>0</v>
      </c>
      <c r="AM135" s="135">
        <v>0</v>
      </c>
      <c r="AN135" s="135">
        <v>0</v>
      </c>
      <c r="AO135" s="135">
        <v>0</v>
      </c>
      <c r="AP135" s="135">
        <v>0</v>
      </c>
    </row>
    <row r="136" spans="1:42" ht="15.6" x14ac:dyDescent="0.3">
      <c r="A136" s="160" t="s">
        <v>697</v>
      </c>
      <c r="B136" s="159">
        <v>0</v>
      </c>
      <c r="C136" s="135">
        <v>0</v>
      </c>
      <c r="D136" s="135">
        <v>0</v>
      </c>
      <c r="E136" s="135">
        <v>0</v>
      </c>
      <c r="F136" s="135">
        <v>0</v>
      </c>
      <c r="G136" s="135">
        <v>0</v>
      </c>
      <c r="H136" s="135">
        <v>0</v>
      </c>
      <c r="I136" s="135">
        <v>0</v>
      </c>
      <c r="J136" s="135">
        <v>0</v>
      </c>
      <c r="K136" s="135">
        <v>0</v>
      </c>
      <c r="L136" s="135">
        <v>0</v>
      </c>
      <c r="M136" s="135">
        <v>0</v>
      </c>
      <c r="N136" s="135">
        <v>0</v>
      </c>
      <c r="O136" s="135">
        <v>0</v>
      </c>
      <c r="P136" s="135">
        <v>0</v>
      </c>
      <c r="Q136" s="135">
        <v>0</v>
      </c>
      <c r="R136" s="135">
        <v>0</v>
      </c>
      <c r="S136" s="135">
        <v>0</v>
      </c>
      <c r="T136" s="135">
        <v>0</v>
      </c>
      <c r="U136" s="135">
        <v>0</v>
      </c>
      <c r="V136" s="135">
        <v>0</v>
      </c>
      <c r="W136" s="135">
        <v>0</v>
      </c>
      <c r="X136" s="135">
        <v>0</v>
      </c>
      <c r="Y136" s="135">
        <v>0</v>
      </c>
      <c r="Z136" s="135">
        <v>0</v>
      </c>
      <c r="AA136" s="135">
        <v>0</v>
      </c>
      <c r="AB136" s="135">
        <v>0</v>
      </c>
      <c r="AC136" s="135">
        <v>0</v>
      </c>
      <c r="AD136" s="135">
        <v>0</v>
      </c>
      <c r="AE136" s="135">
        <v>0</v>
      </c>
      <c r="AF136" s="135">
        <v>0</v>
      </c>
      <c r="AG136" s="135">
        <v>0</v>
      </c>
      <c r="AH136" s="135">
        <v>0</v>
      </c>
      <c r="AI136" s="135">
        <v>0</v>
      </c>
      <c r="AJ136" s="135">
        <v>0</v>
      </c>
      <c r="AK136" s="135">
        <v>0</v>
      </c>
      <c r="AL136" s="135">
        <v>0</v>
      </c>
      <c r="AM136" s="135">
        <v>0</v>
      </c>
      <c r="AN136" s="135">
        <v>0</v>
      </c>
      <c r="AO136" s="135">
        <v>0</v>
      </c>
      <c r="AP136" s="135">
        <v>0</v>
      </c>
    </row>
    <row r="137" spans="1:42" ht="15.6" x14ac:dyDescent="0.3">
      <c r="A137" s="160" t="s">
        <v>698</v>
      </c>
      <c r="B137" s="159">
        <v>0</v>
      </c>
      <c r="C137" s="135">
        <v>0</v>
      </c>
      <c r="D137" s="135">
        <v>0</v>
      </c>
      <c r="E137" s="135">
        <v>0</v>
      </c>
      <c r="F137" s="135">
        <v>0</v>
      </c>
      <c r="G137" s="135">
        <v>0</v>
      </c>
      <c r="H137" s="135">
        <v>0</v>
      </c>
      <c r="I137" s="135">
        <v>0</v>
      </c>
      <c r="J137" s="135">
        <v>0</v>
      </c>
      <c r="K137" s="135">
        <v>0</v>
      </c>
      <c r="L137" s="135">
        <v>0</v>
      </c>
      <c r="M137" s="135">
        <v>0</v>
      </c>
      <c r="N137" s="135">
        <v>0</v>
      </c>
      <c r="O137" s="135">
        <v>0</v>
      </c>
      <c r="P137" s="135">
        <v>0</v>
      </c>
      <c r="Q137" s="135">
        <v>0</v>
      </c>
      <c r="R137" s="135">
        <v>0</v>
      </c>
      <c r="S137" s="135">
        <v>0</v>
      </c>
      <c r="T137" s="135">
        <v>0</v>
      </c>
      <c r="U137" s="135">
        <v>0</v>
      </c>
      <c r="V137" s="135">
        <v>0</v>
      </c>
      <c r="W137" s="135">
        <v>0</v>
      </c>
      <c r="X137" s="135">
        <v>0</v>
      </c>
      <c r="Y137" s="135">
        <v>0</v>
      </c>
      <c r="Z137" s="135">
        <v>0</v>
      </c>
      <c r="AA137" s="135">
        <v>0</v>
      </c>
      <c r="AB137" s="135">
        <v>0</v>
      </c>
      <c r="AC137" s="135">
        <v>0</v>
      </c>
      <c r="AD137" s="135">
        <v>0</v>
      </c>
      <c r="AE137" s="135">
        <v>0</v>
      </c>
      <c r="AF137" s="135">
        <v>0</v>
      </c>
      <c r="AG137" s="135">
        <v>0</v>
      </c>
      <c r="AH137" s="135">
        <v>0</v>
      </c>
      <c r="AI137" s="135">
        <v>0</v>
      </c>
      <c r="AJ137" s="135">
        <v>0</v>
      </c>
      <c r="AK137" s="135">
        <v>0</v>
      </c>
      <c r="AL137" s="135">
        <v>0</v>
      </c>
      <c r="AM137" s="135">
        <v>0</v>
      </c>
      <c r="AN137" s="135">
        <v>0</v>
      </c>
      <c r="AO137" s="135">
        <v>0</v>
      </c>
      <c r="AP137" s="135">
        <v>0</v>
      </c>
    </row>
    <row r="138" spans="1:42" ht="15.6" x14ac:dyDescent="0.3">
      <c r="A138" s="160" t="s">
        <v>699</v>
      </c>
      <c r="B138" s="159">
        <v>0</v>
      </c>
      <c r="C138" s="135">
        <v>0</v>
      </c>
      <c r="D138" s="135">
        <v>0</v>
      </c>
      <c r="E138" s="135">
        <v>0</v>
      </c>
      <c r="F138" s="135">
        <v>0</v>
      </c>
      <c r="G138" s="135">
        <v>0</v>
      </c>
      <c r="H138" s="135">
        <v>0</v>
      </c>
      <c r="I138" s="135">
        <v>0</v>
      </c>
      <c r="J138" s="135">
        <v>0</v>
      </c>
      <c r="K138" s="135">
        <v>0</v>
      </c>
      <c r="L138" s="135">
        <v>0</v>
      </c>
      <c r="M138" s="135">
        <v>0</v>
      </c>
      <c r="N138" s="135">
        <v>0</v>
      </c>
      <c r="O138" s="135">
        <v>0</v>
      </c>
      <c r="P138" s="135">
        <v>0</v>
      </c>
      <c r="Q138" s="135">
        <v>0</v>
      </c>
      <c r="R138" s="135">
        <v>0</v>
      </c>
      <c r="S138" s="135">
        <v>0</v>
      </c>
      <c r="T138" s="135">
        <v>0</v>
      </c>
      <c r="U138" s="135">
        <v>0</v>
      </c>
      <c r="V138" s="135">
        <v>0</v>
      </c>
      <c r="W138" s="135">
        <v>0</v>
      </c>
      <c r="X138" s="135">
        <v>0</v>
      </c>
      <c r="Y138" s="135">
        <v>0</v>
      </c>
      <c r="Z138" s="135">
        <v>0</v>
      </c>
      <c r="AA138" s="135">
        <v>0</v>
      </c>
      <c r="AB138" s="135">
        <v>0</v>
      </c>
      <c r="AC138" s="135">
        <v>0</v>
      </c>
      <c r="AD138" s="135">
        <v>0</v>
      </c>
      <c r="AE138" s="135">
        <v>0</v>
      </c>
      <c r="AF138" s="135">
        <v>0</v>
      </c>
      <c r="AG138" s="135">
        <v>0</v>
      </c>
      <c r="AH138" s="135">
        <v>0</v>
      </c>
      <c r="AI138" s="135">
        <v>0</v>
      </c>
      <c r="AJ138" s="135">
        <v>0</v>
      </c>
      <c r="AK138" s="135">
        <v>0</v>
      </c>
      <c r="AL138" s="135">
        <v>0</v>
      </c>
      <c r="AM138" s="135">
        <v>0</v>
      </c>
      <c r="AN138" s="135">
        <v>0</v>
      </c>
      <c r="AO138" s="135">
        <v>0</v>
      </c>
      <c r="AP138" s="135">
        <v>0</v>
      </c>
    </row>
    <row r="139" spans="1:42" ht="15.6" x14ac:dyDescent="0.3">
      <c r="A139" s="160" t="s">
        <v>545</v>
      </c>
      <c r="B139" s="159">
        <v>0</v>
      </c>
      <c r="C139" s="135">
        <v>0</v>
      </c>
      <c r="D139" s="135">
        <v>0</v>
      </c>
      <c r="E139" s="135">
        <v>0</v>
      </c>
      <c r="F139" s="135">
        <v>0</v>
      </c>
      <c r="G139" s="135">
        <v>0</v>
      </c>
      <c r="H139" s="135">
        <v>0</v>
      </c>
      <c r="I139" s="135">
        <v>0</v>
      </c>
      <c r="J139" s="135">
        <v>0</v>
      </c>
      <c r="K139" s="135">
        <v>0</v>
      </c>
      <c r="L139" s="135">
        <v>0</v>
      </c>
      <c r="M139" s="135">
        <v>0</v>
      </c>
      <c r="N139" s="135">
        <v>0</v>
      </c>
      <c r="O139" s="135">
        <v>0</v>
      </c>
      <c r="P139" s="135">
        <v>0</v>
      </c>
      <c r="Q139" s="135">
        <v>0</v>
      </c>
      <c r="R139" s="135">
        <v>0</v>
      </c>
      <c r="S139" s="135">
        <v>0</v>
      </c>
      <c r="T139" s="135">
        <v>0</v>
      </c>
      <c r="U139" s="135">
        <v>0</v>
      </c>
      <c r="V139" s="135">
        <v>0</v>
      </c>
      <c r="W139" s="135">
        <v>0</v>
      </c>
      <c r="X139" s="135">
        <v>0</v>
      </c>
      <c r="Y139" s="135">
        <v>0</v>
      </c>
      <c r="Z139" s="135">
        <v>0</v>
      </c>
      <c r="AA139" s="135">
        <v>0</v>
      </c>
      <c r="AB139" s="135">
        <v>0</v>
      </c>
      <c r="AC139" s="135">
        <v>0</v>
      </c>
      <c r="AD139" s="135">
        <v>0</v>
      </c>
      <c r="AE139" s="135">
        <v>0</v>
      </c>
      <c r="AF139" s="135">
        <v>0</v>
      </c>
      <c r="AG139" s="135">
        <v>0</v>
      </c>
      <c r="AH139" s="135">
        <v>0</v>
      </c>
      <c r="AI139" s="135">
        <v>0</v>
      </c>
      <c r="AJ139" s="135">
        <v>0</v>
      </c>
      <c r="AK139" s="135">
        <v>0</v>
      </c>
      <c r="AL139" s="135">
        <v>0</v>
      </c>
      <c r="AM139" s="135">
        <v>0</v>
      </c>
      <c r="AN139" s="135">
        <v>0</v>
      </c>
      <c r="AO139" s="135">
        <v>0</v>
      </c>
      <c r="AP139" s="135">
        <v>0</v>
      </c>
    </row>
    <row r="140" spans="1:42" ht="15.6" x14ac:dyDescent="0.3">
      <c r="A140" s="160" t="s">
        <v>546</v>
      </c>
      <c r="B140" s="159">
        <v>6</v>
      </c>
      <c r="C140" s="135">
        <v>0</v>
      </c>
      <c r="D140" s="135">
        <v>0</v>
      </c>
      <c r="E140" s="135">
        <v>0</v>
      </c>
      <c r="F140" s="135">
        <v>0</v>
      </c>
      <c r="G140" s="135">
        <v>0</v>
      </c>
      <c r="H140" s="135">
        <v>0</v>
      </c>
      <c r="I140" s="135">
        <v>0</v>
      </c>
      <c r="J140" s="135">
        <v>0</v>
      </c>
      <c r="K140" s="135">
        <v>0</v>
      </c>
      <c r="L140" s="135">
        <v>0</v>
      </c>
      <c r="M140" s="135">
        <v>0</v>
      </c>
      <c r="N140" s="135">
        <v>0</v>
      </c>
      <c r="O140" s="135">
        <v>0</v>
      </c>
      <c r="P140" s="135">
        <v>0</v>
      </c>
      <c r="Q140" s="135">
        <v>0</v>
      </c>
      <c r="R140" s="135">
        <v>0</v>
      </c>
      <c r="S140" s="135">
        <v>5</v>
      </c>
      <c r="T140" s="135">
        <v>0</v>
      </c>
      <c r="U140" s="135">
        <v>0</v>
      </c>
      <c r="V140" s="135">
        <v>0</v>
      </c>
      <c r="W140" s="135">
        <v>0</v>
      </c>
      <c r="X140" s="135">
        <v>0</v>
      </c>
      <c r="Y140" s="135">
        <v>0</v>
      </c>
      <c r="Z140" s="135">
        <v>0</v>
      </c>
      <c r="AA140" s="135">
        <v>0</v>
      </c>
      <c r="AB140" s="135">
        <v>0</v>
      </c>
      <c r="AC140" s="135">
        <v>0</v>
      </c>
      <c r="AD140" s="135">
        <v>0</v>
      </c>
      <c r="AE140" s="135">
        <v>0</v>
      </c>
      <c r="AF140" s="135">
        <v>0</v>
      </c>
      <c r="AG140" s="135">
        <v>1</v>
      </c>
      <c r="AH140" s="135">
        <v>0</v>
      </c>
      <c r="AI140" s="135">
        <v>0</v>
      </c>
      <c r="AJ140" s="135">
        <v>0</v>
      </c>
      <c r="AK140" s="135">
        <v>0</v>
      </c>
      <c r="AL140" s="135">
        <v>0</v>
      </c>
      <c r="AM140" s="135">
        <v>0</v>
      </c>
      <c r="AN140" s="135">
        <v>0</v>
      </c>
      <c r="AO140" s="135">
        <v>0</v>
      </c>
      <c r="AP140" s="135">
        <v>0</v>
      </c>
    </row>
    <row r="141" spans="1:42" ht="15.6" x14ac:dyDescent="0.3">
      <c r="A141" s="160" t="s">
        <v>700</v>
      </c>
      <c r="B141" s="159">
        <v>3</v>
      </c>
      <c r="C141" s="135">
        <v>0</v>
      </c>
      <c r="D141" s="135">
        <v>0</v>
      </c>
      <c r="E141" s="135">
        <v>0</v>
      </c>
      <c r="F141" s="135">
        <v>0</v>
      </c>
      <c r="G141" s="135">
        <v>0</v>
      </c>
      <c r="H141" s="135">
        <v>2</v>
      </c>
      <c r="I141" s="135">
        <v>0</v>
      </c>
      <c r="J141" s="135">
        <v>0</v>
      </c>
      <c r="K141" s="135">
        <v>0</v>
      </c>
      <c r="L141" s="135">
        <v>0</v>
      </c>
      <c r="M141" s="135">
        <v>0</v>
      </c>
      <c r="N141" s="135">
        <v>0</v>
      </c>
      <c r="O141" s="135">
        <v>0</v>
      </c>
      <c r="P141" s="135">
        <v>0</v>
      </c>
      <c r="Q141" s="135">
        <v>0</v>
      </c>
      <c r="R141" s="135">
        <v>0</v>
      </c>
      <c r="S141" s="135">
        <v>0</v>
      </c>
      <c r="T141" s="135">
        <v>0</v>
      </c>
      <c r="U141" s="135">
        <v>0</v>
      </c>
      <c r="V141" s="135">
        <v>0</v>
      </c>
      <c r="W141" s="135">
        <v>0</v>
      </c>
      <c r="X141" s="135">
        <v>0</v>
      </c>
      <c r="Y141" s="135">
        <v>0</v>
      </c>
      <c r="Z141" s="135">
        <v>0</v>
      </c>
      <c r="AA141" s="135">
        <v>0</v>
      </c>
      <c r="AB141" s="135">
        <v>0</v>
      </c>
      <c r="AC141" s="135">
        <v>0</v>
      </c>
      <c r="AD141" s="135">
        <v>0</v>
      </c>
      <c r="AE141" s="135">
        <v>0</v>
      </c>
      <c r="AF141" s="135">
        <v>0</v>
      </c>
      <c r="AG141" s="135">
        <v>1</v>
      </c>
      <c r="AH141" s="135">
        <v>0</v>
      </c>
      <c r="AI141" s="135">
        <v>0</v>
      </c>
      <c r="AJ141" s="135">
        <v>0</v>
      </c>
      <c r="AK141" s="135">
        <v>0</v>
      </c>
      <c r="AL141" s="135">
        <v>0</v>
      </c>
      <c r="AM141" s="135">
        <v>0</v>
      </c>
      <c r="AN141" s="135">
        <v>0</v>
      </c>
      <c r="AO141" s="135">
        <v>0</v>
      </c>
      <c r="AP141" s="135">
        <v>0</v>
      </c>
    </row>
    <row r="142" spans="1:42" ht="15.6" x14ac:dyDescent="0.3">
      <c r="A142" s="160" t="s">
        <v>322</v>
      </c>
      <c r="B142" s="159">
        <v>20</v>
      </c>
      <c r="C142" s="135">
        <v>0</v>
      </c>
      <c r="D142" s="135">
        <v>0</v>
      </c>
      <c r="E142" s="135">
        <v>0</v>
      </c>
      <c r="F142" s="135">
        <v>0</v>
      </c>
      <c r="G142" s="135">
        <v>0</v>
      </c>
      <c r="H142" s="135">
        <v>0</v>
      </c>
      <c r="I142" s="135">
        <v>0</v>
      </c>
      <c r="J142" s="135">
        <v>0</v>
      </c>
      <c r="K142" s="135">
        <v>0</v>
      </c>
      <c r="L142" s="135">
        <v>0</v>
      </c>
      <c r="M142" s="135">
        <v>0</v>
      </c>
      <c r="N142" s="135">
        <v>0</v>
      </c>
      <c r="O142" s="135">
        <v>0</v>
      </c>
      <c r="P142" s="135">
        <v>0</v>
      </c>
      <c r="Q142" s="135">
        <v>0</v>
      </c>
      <c r="R142" s="135">
        <v>0</v>
      </c>
      <c r="S142" s="135">
        <v>11</v>
      </c>
      <c r="T142" s="135">
        <v>0</v>
      </c>
      <c r="U142" s="135">
        <v>0</v>
      </c>
      <c r="V142" s="135">
        <v>0</v>
      </c>
      <c r="W142" s="135">
        <v>0</v>
      </c>
      <c r="X142" s="135">
        <v>0</v>
      </c>
      <c r="Y142" s="135">
        <v>0</v>
      </c>
      <c r="Z142" s="135">
        <v>0</v>
      </c>
      <c r="AA142" s="135">
        <v>0</v>
      </c>
      <c r="AB142" s="135">
        <v>0</v>
      </c>
      <c r="AC142" s="135">
        <v>3</v>
      </c>
      <c r="AD142" s="135">
        <v>0</v>
      </c>
      <c r="AE142" s="135">
        <v>0</v>
      </c>
      <c r="AF142" s="135">
        <v>0</v>
      </c>
      <c r="AG142" s="135">
        <v>6</v>
      </c>
      <c r="AH142" s="135">
        <v>0</v>
      </c>
      <c r="AI142" s="135">
        <v>0</v>
      </c>
      <c r="AJ142" s="135">
        <v>0</v>
      </c>
      <c r="AK142" s="135">
        <v>0</v>
      </c>
      <c r="AL142" s="135">
        <v>0</v>
      </c>
      <c r="AM142" s="135">
        <v>0</v>
      </c>
      <c r="AN142" s="135">
        <v>0</v>
      </c>
      <c r="AO142" s="135">
        <v>0</v>
      </c>
      <c r="AP142" s="135">
        <v>0</v>
      </c>
    </row>
    <row r="143" spans="1:42" ht="15.6" x14ac:dyDescent="0.3">
      <c r="A143" s="160" t="s">
        <v>547</v>
      </c>
      <c r="B143" s="159">
        <v>3</v>
      </c>
      <c r="C143" s="135">
        <v>0</v>
      </c>
      <c r="D143" s="135">
        <v>0</v>
      </c>
      <c r="E143" s="135">
        <v>0</v>
      </c>
      <c r="F143" s="135">
        <v>0</v>
      </c>
      <c r="G143" s="135">
        <v>0</v>
      </c>
      <c r="H143" s="135">
        <v>0</v>
      </c>
      <c r="I143" s="135">
        <v>0</v>
      </c>
      <c r="J143" s="135">
        <v>0</v>
      </c>
      <c r="K143" s="135">
        <v>0</v>
      </c>
      <c r="L143" s="135">
        <v>0</v>
      </c>
      <c r="M143" s="135">
        <v>0</v>
      </c>
      <c r="N143" s="135">
        <v>0</v>
      </c>
      <c r="O143" s="135">
        <v>0</v>
      </c>
      <c r="P143" s="135">
        <v>0</v>
      </c>
      <c r="Q143" s="135">
        <v>0</v>
      </c>
      <c r="R143" s="135">
        <v>0</v>
      </c>
      <c r="S143" s="135">
        <v>2</v>
      </c>
      <c r="T143" s="135">
        <v>0</v>
      </c>
      <c r="U143" s="135">
        <v>0</v>
      </c>
      <c r="V143" s="135">
        <v>0</v>
      </c>
      <c r="W143" s="135">
        <v>0</v>
      </c>
      <c r="X143" s="135">
        <v>0</v>
      </c>
      <c r="Y143" s="135">
        <v>0</v>
      </c>
      <c r="Z143" s="135">
        <v>0</v>
      </c>
      <c r="AA143" s="135">
        <v>0</v>
      </c>
      <c r="AB143" s="135">
        <v>0</v>
      </c>
      <c r="AC143" s="135">
        <v>0</v>
      </c>
      <c r="AD143" s="135">
        <v>0</v>
      </c>
      <c r="AE143" s="135">
        <v>0</v>
      </c>
      <c r="AF143" s="135">
        <v>0</v>
      </c>
      <c r="AG143" s="135">
        <v>0</v>
      </c>
      <c r="AH143" s="135">
        <v>0</v>
      </c>
      <c r="AI143" s="135">
        <v>0</v>
      </c>
      <c r="AJ143" s="135">
        <v>0</v>
      </c>
      <c r="AK143" s="135">
        <v>0</v>
      </c>
      <c r="AL143" s="135">
        <v>0</v>
      </c>
      <c r="AM143" s="135">
        <v>0</v>
      </c>
      <c r="AN143" s="135">
        <v>0</v>
      </c>
      <c r="AO143" s="135">
        <v>1</v>
      </c>
      <c r="AP143" s="135">
        <v>0</v>
      </c>
    </row>
    <row r="144" spans="1:42" ht="15.6" x14ac:dyDescent="0.3">
      <c r="A144" s="160" t="s">
        <v>701</v>
      </c>
      <c r="B144" s="159">
        <v>0</v>
      </c>
      <c r="C144" s="135">
        <v>0</v>
      </c>
      <c r="D144" s="135">
        <v>0</v>
      </c>
      <c r="E144" s="135">
        <v>0</v>
      </c>
      <c r="F144" s="135">
        <v>0</v>
      </c>
      <c r="G144" s="135">
        <v>0</v>
      </c>
      <c r="H144" s="135">
        <v>0</v>
      </c>
      <c r="I144" s="135">
        <v>0</v>
      </c>
      <c r="J144" s="135">
        <v>0</v>
      </c>
      <c r="K144" s="135">
        <v>0</v>
      </c>
      <c r="L144" s="135">
        <v>0</v>
      </c>
      <c r="M144" s="135">
        <v>0</v>
      </c>
      <c r="N144" s="135">
        <v>0</v>
      </c>
      <c r="O144" s="135">
        <v>0</v>
      </c>
      <c r="P144" s="135">
        <v>0</v>
      </c>
      <c r="Q144" s="135">
        <v>0</v>
      </c>
      <c r="R144" s="135">
        <v>0</v>
      </c>
      <c r="S144" s="135">
        <v>0</v>
      </c>
      <c r="T144" s="135">
        <v>0</v>
      </c>
      <c r="U144" s="135">
        <v>0</v>
      </c>
      <c r="V144" s="135">
        <v>0</v>
      </c>
      <c r="W144" s="135">
        <v>0</v>
      </c>
      <c r="X144" s="135">
        <v>0</v>
      </c>
      <c r="Y144" s="135">
        <v>0</v>
      </c>
      <c r="Z144" s="135">
        <v>0</v>
      </c>
      <c r="AA144" s="135">
        <v>0</v>
      </c>
      <c r="AB144" s="135">
        <v>0</v>
      </c>
      <c r="AC144" s="135">
        <v>0</v>
      </c>
      <c r="AD144" s="135">
        <v>0</v>
      </c>
      <c r="AE144" s="135">
        <v>0</v>
      </c>
      <c r="AF144" s="135">
        <v>0</v>
      </c>
      <c r="AG144" s="135">
        <v>0</v>
      </c>
      <c r="AH144" s="135">
        <v>0</v>
      </c>
      <c r="AI144" s="135">
        <v>0</v>
      </c>
      <c r="AJ144" s="135">
        <v>0</v>
      </c>
      <c r="AK144" s="135">
        <v>0</v>
      </c>
      <c r="AL144" s="135">
        <v>0</v>
      </c>
      <c r="AM144" s="135">
        <v>0</v>
      </c>
      <c r="AN144" s="135">
        <v>0</v>
      </c>
      <c r="AO144" s="135">
        <v>0</v>
      </c>
      <c r="AP144" s="135">
        <v>0</v>
      </c>
    </row>
    <row r="145" spans="1:42" ht="15.6" x14ac:dyDescent="0.3">
      <c r="A145" s="160" t="s">
        <v>603</v>
      </c>
      <c r="B145" s="159">
        <v>0</v>
      </c>
      <c r="C145" s="135">
        <v>0</v>
      </c>
      <c r="D145" s="135">
        <v>0</v>
      </c>
      <c r="E145" s="135">
        <v>0</v>
      </c>
      <c r="F145" s="135">
        <v>0</v>
      </c>
      <c r="G145" s="135">
        <v>0</v>
      </c>
      <c r="H145" s="135">
        <v>0</v>
      </c>
      <c r="I145" s="135">
        <v>0</v>
      </c>
      <c r="J145" s="135">
        <v>0</v>
      </c>
      <c r="K145" s="135">
        <v>0</v>
      </c>
      <c r="L145" s="135">
        <v>0</v>
      </c>
      <c r="M145" s="135">
        <v>0</v>
      </c>
      <c r="N145" s="135">
        <v>0</v>
      </c>
      <c r="O145" s="135">
        <v>0</v>
      </c>
      <c r="P145" s="135">
        <v>0</v>
      </c>
      <c r="Q145" s="135">
        <v>0</v>
      </c>
      <c r="R145" s="135">
        <v>0</v>
      </c>
      <c r="S145" s="135">
        <v>0</v>
      </c>
      <c r="T145" s="135">
        <v>0</v>
      </c>
      <c r="U145" s="135">
        <v>0</v>
      </c>
      <c r="V145" s="135">
        <v>0</v>
      </c>
      <c r="W145" s="135">
        <v>0</v>
      </c>
      <c r="X145" s="135">
        <v>0</v>
      </c>
      <c r="Y145" s="135">
        <v>0</v>
      </c>
      <c r="Z145" s="135">
        <v>0</v>
      </c>
      <c r="AA145" s="135">
        <v>0</v>
      </c>
      <c r="AB145" s="135">
        <v>0</v>
      </c>
      <c r="AC145" s="135">
        <v>0</v>
      </c>
      <c r="AD145" s="135">
        <v>0</v>
      </c>
      <c r="AE145" s="135">
        <v>0</v>
      </c>
      <c r="AF145" s="135">
        <v>0</v>
      </c>
      <c r="AG145" s="135">
        <v>0</v>
      </c>
      <c r="AH145" s="135">
        <v>0</v>
      </c>
      <c r="AI145" s="135">
        <v>0</v>
      </c>
      <c r="AJ145" s="135">
        <v>0</v>
      </c>
      <c r="AK145" s="135">
        <v>0</v>
      </c>
      <c r="AL145" s="135">
        <v>0</v>
      </c>
      <c r="AM145" s="135">
        <v>0</v>
      </c>
      <c r="AN145" s="135">
        <v>0</v>
      </c>
      <c r="AO145" s="135">
        <v>0</v>
      </c>
      <c r="AP145" s="135">
        <v>0</v>
      </c>
    </row>
    <row r="146" spans="1:42" ht="15.6" x14ac:dyDescent="0.3">
      <c r="A146" s="160" t="s">
        <v>624</v>
      </c>
      <c r="B146" s="159">
        <v>0</v>
      </c>
      <c r="C146" s="135">
        <v>0</v>
      </c>
      <c r="D146" s="135">
        <v>0</v>
      </c>
      <c r="E146" s="135">
        <v>0</v>
      </c>
      <c r="F146" s="135">
        <v>0</v>
      </c>
      <c r="G146" s="135">
        <v>0</v>
      </c>
      <c r="H146" s="135">
        <v>0</v>
      </c>
      <c r="I146" s="135">
        <v>0</v>
      </c>
      <c r="J146" s="135">
        <v>0</v>
      </c>
      <c r="K146" s="135">
        <v>0</v>
      </c>
      <c r="L146" s="135">
        <v>0</v>
      </c>
      <c r="M146" s="135">
        <v>0</v>
      </c>
      <c r="N146" s="135">
        <v>0</v>
      </c>
      <c r="O146" s="135">
        <v>0</v>
      </c>
      <c r="P146" s="135">
        <v>0</v>
      </c>
      <c r="Q146" s="135">
        <v>0</v>
      </c>
      <c r="R146" s="135">
        <v>0</v>
      </c>
      <c r="S146" s="135">
        <v>0</v>
      </c>
      <c r="T146" s="135">
        <v>0</v>
      </c>
      <c r="U146" s="135">
        <v>0</v>
      </c>
      <c r="V146" s="135">
        <v>0</v>
      </c>
      <c r="W146" s="135">
        <v>0</v>
      </c>
      <c r="X146" s="135">
        <v>0</v>
      </c>
      <c r="Y146" s="135">
        <v>0</v>
      </c>
      <c r="Z146" s="135">
        <v>0</v>
      </c>
      <c r="AA146" s="135">
        <v>0</v>
      </c>
      <c r="AB146" s="135">
        <v>0</v>
      </c>
      <c r="AC146" s="135">
        <v>0</v>
      </c>
      <c r="AD146" s="135">
        <v>0</v>
      </c>
      <c r="AE146" s="135">
        <v>0</v>
      </c>
      <c r="AF146" s="135">
        <v>0</v>
      </c>
      <c r="AG146" s="135">
        <v>0</v>
      </c>
      <c r="AH146" s="135">
        <v>0</v>
      </c>
      <c r="AI146" s="135">
        <v>0</v>
      </c>
      <c r="AJ146" s="135">
        <v>0</v>
      </c>
      <c r="AK146" s="135">
        <v>0</v>
      </c>
      <c r="AL146" s="135">
        <v>0</v>
      </c>
      <c r="AM146" s="135">
        <v>0</v>
      </c>
      <c r="AN146" s="135">
        <v>0</v>
      </c>
      <c r="AO146" s="135">
        <v>0</v>
      </c>
      <c r="AP146" s="135">
        <v>0</v>
      </c>
    </row>
    <row r="147" spans="1:42" ht="15.6" x14ac:dyDescent="0.3">
      <c r="A147" s="160" t="s">
        <v>702</v>
      </c>
      <c r="B147" s="159">
        <v>0</v>
      </c>
      <c r="C147" s="135">
        <v>0</v>
      </c>
      <c r="D147" s="135">
        <v>0</v>
      </c>
      <c r="E147" s="135">
        <v>0</v>
      </c>
      <c r="F147" s="135">
        <v>0</v>
      </c>
      <c r="G147" s="135">
        <v>0</v>
      </c>
      <c r="H147" s="135">
        <v>0</v>
      </c>
      <c r="I147" s="135">
        <v>0</v>
      </c>
      <c r="J147" s="135">
        <v>0</v>
      </c>
      <c r="K147" s="135">
        <v>0</v>
      </c>
      <c r="L147" s="135">
        <v>0</v>
      </c>
      <c r="M147" s="135">
        <v>0</v>
      </c>
      <c r="N147" s="135">
        <v>0</v>
      </c>
      <c r="O147" s="135">
        <v>0</v>
      </c>
      <c r="P147" s="135">
        <v>0</v>
      </c>
      <c r="Q147" s="135">
        <v>0</v>
      </c>
      <c r="R147" s="135">
        <v>0</v>
      </c>
      <c r="S147" s="135">
        <v>0</v>
      </c>
      <c r="T147" s="135">
        <v>0</v>
      </c>
      <c r="U147" s="135">
        <v>0</v>
      </c>
      <c r="V147" s="135">
        <v>0</v>
      </c>
      <c r="W147" s="135">
        <v>0</v>
      </c>
      <c r="X147" s="135">
        <v>0</v>
      </c>
      <c r="Y147" s="135">
        <v>0</v>
      </c>
      <c r="Z147" s="135">
        <v>0</v>
      </c>
      <c r="AA147" s="135">
        <v>0</v>
      </c>
      <c r="AB147" s="135">
        <v>0</v>
      </c>
      <c r="AC147" s="135">
        <v>0</v>
      </c>
      <c r="AD147" s="135">
        <v>0</v>
      </c>
      <c r="AE147" s="135">
        <v>0</v>
      </c>
      <c r="AF147" s="135">
        <v>0</v>
      </c>
      <c r="AG147" s="135">
        <v>0</v>
      </c>
      <c r="AH147" s="135">
        <v>0</v>
      </c>
      <c r="AI147" s="135">
        <v>0</v>
      </c>
      <c r="AJ147" s="135">
        <v>0</v>
      </c>
      <c r="AK147" s="135">
        <v>0</v>
      </c>
      <c r="AL147" s="135">
        <v>0</v>
      </c>
      <c r="AM147" s="135">
        <v>0</v>
      </c>
      <c r="AN147" s="135">
        <v>0</v>
      </c>
      <c r="AO147" s="135">
        <v>0</v>
      </c>
      <c r="AP147" s="135">
        <v>0</v>
      </c>
    </row>
    <row r="148" spans="1:42" ht="15.6" x14ac:dyDescent="0.3">
      <c r="A148" s="160" t="s">
        <v>703</v>
      </c>
      <c r="B148" s="159">
        <v>0</v>
      </c>
      <c r="C148" s="135">
        <v>0</v>
      </c>
      <c r="D148" s="135">
        <v>0</v>
      </c>
      <c r="E148" s="135">
        <v>0</v>
      </c>
      <c r="F148" s="135">
        <v>0</v>
      </c>
      <c r="G148" s="135">
        <v>0</v>
      </c>
      <c r="H148" s="135">
        <v>0</v>
      </c>
      <c r="I148" s="135">
        <v>0</v>
      </c>
      <c r="J148" s="135">
        <v>0</v>
      </c>
      <c r="K148" s="135">
        <v>0</v>
      </c>
      <c r="L148" s="135">
        <v>0</v>
      </c>
      <c r="M148" s="135">
        <v>0</v>
      </c>
      <c r="N148" s="135">
        <v>0</v>
      </c>
      <c r="O148" s="135">
        <v>0</v>
      </c>
      <c r="P148" s="135">
        <v>0</v>
      </c>
      <c r="Q148" s="135">
        <v>0</v>
      </c>
      <c r="R148" s="135">
        <v>0</v>
      </c>
      <c r="S148" s="135">
        <v>0</v>
      </c>
      <c r="T148" s="135">
        <v>0</v>
      </c>
      <c r="U148" s="135">
        <v>0</v>
      </c>
      <c r="V148" s="135">
        <v>0</v>
      </c>
      <c r="W148" s="135">
        <v>0</v>
      </c>
      <c r="X148" s="135">
        <v>0</v>
      </c>
      <c r="Y148" s="135">
        <v>0</v>
      </c>
      <c r="Z148" s="135">
        <v>0</v>
      </c>
      <c r="AA148" s="135">
        <v>0</v>
      </c>
      <c r="AB148" s="135">
        <v>0</v>
      </c>
      <c r="AC148" s="135">
        <v>0</v>
      </c>
      <c r="AD148" s="135">
        <v>0</v>
      </c>
      <c r="AE148" s="135">
        <v>0</v>
      </c>
      <c r="AF148" s="135">
        <v>0</v>
      </c>
      <c r="AG148" s="135">
        <v>0</v>
      </c>
      <c r="AH148" s="135">
        <v>0</v>
      </c>
      <c r="AI148" s="135">
        <v>0</v>
      </c>
      <c r="AJ148" s="135">
        <v>0</v>
      </c>
      <c r="AK148" s="135">
        <v>0</v>
      </c>
      <c r="AL148" s="135">
        <v>0</v>
      </c>
      <c r="AM148" s="135">
        <v>0</v>
      </c>
      <c r="AN148" s="135">
        <v>0</v>
      </c>
      <c r="AO148" s="135">
        <v>0</v>
      </c>
      <c r="AP148" s="135">
        <v>0</v>
      </c>
    </row>
    <row r="149" spans="1:42" ht="15.6" x14ac:dyDescent="0.3">
      <c r="A149" s="160" t="s">
        <v>308</v>
      </c>
      <c r="B149" s="159">
        <v>27</v>
      </c>
      <c r="C149" s="135">
        <v>0</v>
      </c>
      <c r="D149" s="135">
        <v>0</v>
      </c>
      <c r="E149" s="135">
        <v>0</v>
      </c>
      <c r="F149" s="135">
        <v>0</v>
      </c>
      <c r="G149" s="135">
        <v>0</v>
      </c>
      <c r="H149" s="135">
        <v>1</v>
      </c>
      <c r="I149" s="135">
        <v>0</v>
      </c>
      <c r="J149" s="135">
        <v>1</v>
      </c>
      <c r="K149" s="135">
        <v>0</v>
      </c>
      <c r="L149" s="135">
        <v>0</v>
      </c>
      <c r="M149" s="135">
        <v>0</v>
      </c>
      <c r="N149" s="135">
        <v>0</v>
      </c>
      <c r="O149" s="135">
        <v>0</v>
      </c>
      <c r="P149" s="135">
        <v>0</v>
      </c>
      <c r="Q149" s="135">
        <v>1</v>
      </c>
      <c r="R149" s="135">
        <v>0</v>
      </c>
      <c r="S149" s="135">
        <v>4</v>
      </c>
      <c r="T149" s="135">
        <v>3</v>
      </c>
      <c r="U149" s="135">
        <v>0</v>
      </c>
      <c r="V149" s="135">
        <v>0</v>
      </c>
      <c r="W149" s="135">
        <v>0</v>
      </c>
      <c r="X149" s="135">
        <v>0</v>
      </c>
      <c r="Y149" s="135">
        <v>0</v>
      </c>
      <c r="Z149" s="135">
        <v>0</v>
      </c>
      <c r="AA149" s="135">
        <v>0</v>
      </c>
      <c r="AB149" s="135">
        <v>0</v>
      </c>
      <c r="AC149" s="135">
        <v>10</v>
      </c>
      <c r="AD149" s="135">
        <v>0</v>
      </c>
      <c r="AE149" s="135">
        <v>0</v>
      </c>
      <c r="AF149" s="135">
        <v>0</v>
      </c>
      <c r="AG149" s="135">
        <v>2</v>
      </c>
      <c r="AH149" s="135">
        <v>1</v>
      </c>
      <c r="AI149" s="135">
        <v>0</v>
      </c>
      <c r="AJ149" s="135">
        <v>2</v>
      </c>
      <c r="AK149" s="135">
        <v>0</v>
      </c>
      <c r="AL149" s="135">
        <v>0</v>
      </c>
      <c r="AM149" s="135">
        <v>0</v>
      </c>
      <c r="AN149" s="135">
        <v>0</v>
      </c>
      <c r="AO149" s="135">
        <v>0</v>
      </c>
      <c r="AP149" s="135">
        <v>2</v>
      </c>
    </row>
    <row r="150" spans="1:42" ht="15.6" x14ac:dyDescent="0.3">
      <c r="A150" s="160" t="s">
        <v>705</v>
      </c>
      <c r="B150" s="159">
        <v>33</v>
      </c>
      <c r="C150" s="135">
        <v>0</v>
      </c>
      <c r="D150" s="135">
        <v>0</v>
      </c>
      <c r="E150" s="135">
        <v>1</v>
      </c>
      <c r="F150" s="135">
        <v>1</v>
      </c>
      <c r="G150" s="135">
        <v>0</v>
      </c>
      <c r="H150" s="135">
        <v>4</v>
      </c>
      <c r="I150" s="135">
        <v>0</v>
      </c>
      <c r="J150" s="135">
        <v>0</v>
      </c>
      <c r="K150" s="135">
        <v>0</v>
      </c>
      <c r="L150" s="135">
        <v>0</v>
      </c>
      <c r="M150" s="135">
        <v>0</v>
      </c>
      <c r="N150" s="135">
        <v>0</v>
      </c>
      <c r="O150" s="135">
        <v>0</v>
      </c>
      <c r="P150" s="135">
        <v>0</v>
      </c>
      <c r="Q150" s="135">
        <v>0</v>
      </c>
      <c r="R150" s="135">
        <v>0</v>
      </c>
      <c r="S150" s="135">
        <v>13</v>
      </c>
      <c r="T150" s="135">
        <v>1</v>
      </c>
      <c r="U150" s="135">
        <v>1</v>
      </c>
      <c r="V150" s="135">
        <v>0</v>
      </c>
      <c r="W150" s="135">
        <v>0</v>
      </c>
      <c r="X150" s="135">
        <v>0</v>
      </c>
      <c r="Y150" s="135">
        <v>0</v>
      </c>
      <c r="Z150" s="135">
        <v>0</v>
      </c>
      <c r="AA150" s="135">
        <v>0</v>
      </c>
      <c r="AB150" s="135">
        <v>0</v>
      </c>
      <c r="AC150" s="135">
        <v>2</v>
      </c>
      <c r="AD150" s="135">
        <v>0</v>
      </c>
      <c r="AE150" s="135">
        <v>0</v>
      </c>
      <c r="AF150" s="135">
        <v>0</v>
      </c>
      <c r="AG150" s="135">
        <v>1</v>
      </c>
      <c r="AH150" s="135">
        <v>5</v>
      </c>
      <c r="AI150" s="135">
        <v>0</v>
      </c>
      <c r="AJ150" s="135">
        <v>1</v>
      </c>
      <c r="AK150" s="135">
        <v>0</v>
      </c>
      <c r="AL150" s="135">
        <v>0</v>
      </c>
      <c r="AM150" s="135">
        <v>1</v>
      </c>
      <c r="AN150" s="135">
        <v>0</v>
      </c>
      <c r="AO150" s="135">
        <v>0</v>
      </c>
      <c r="AP150" s="135">
        <v>2</v>
      </c>
    </row>
    <row r="151" spans="1:42" ht="15.6" x14ac:dyDescent="0.3">
      <c r="A151" s="161" t="s">
        <v>706</v>
      </c>
      <c r="B151" s="159">
        <v>0</v>
      </c>
      <c r="C151" s="135">
        <v>0</v>
      </c>
      <c r="D151" s="135">
        <v>0</v>
      </c>
      <c r="E151" s="135">
        <v>0</v>
      </c>
      <c r="F151" s="135">
        <v>0</v>
      </c>
      <c r="G151" s="135">
        <v>0</v>
      </c>
      <c r="H151" s="135">
        <v>0</v>
      </c>
      <c r="I151" s="135">
        <v>0</v>
      </c>
      <c r="J151" s="135">
        <v>0</v>
      </c>
      <c r="K151" s="135">
        <v>0</v>
      </c>
      <c r="L151" s="135">
        <v>0</v>
      </c>
      <c r="M151" s="135">
        <v>0</v>
      </c>
      <c r="N151" s="135">
        <v>0</v>
      </c>
      <c r="O151" s="135">
        <v>0</v>
      </c>
      <c r="P151" s="135">
        <v>0</v>
      </c>
      <c r="Q151" s="135">
        <v>0</v>
      </c>
      <c r="R151" s="135">
        <v>0</v>
      </c>
      <c r="S151" s="135">
        <v>0</v>
      </c>
      <c r="T151" s="135">
        <v>0</v>
      </c>
      <c r="U151" s="135">
        <v>0</v>
      </c>
      <c r="V151" s="135">
        <v>0</v>
      </c>
      <c r="W151" s="135">
        <v>0</v>
      </c>
      <c r="X151" s="135">
        <v>0</v>
      </c>
      <c r="Y151" s="135">
        <v>0</v>
      </c>
      <c r="Z151" s="135">
        <v>0</v>
      </c>
      <c r="AA151" s="135">
        <v>0</v>
      </c>
      <c r="AB151" s="135">
        <v>0</v>
      </c>
      <c r="AC151" s="135">
        <v>0</v>
      </c>
      <c r="AD151" s="135">
        <v>0</v>
      </c>
      <c r="AE151" s="135">
        <v>0</v>
      </c>
      <c r="AF151" s="135">
        <v>0</v>
      </c>
      <c r="AG151" s="135">
        <v>0</v>
      </c>
      <c r="AH151" s="135">
        <v>0</v>
      </c>
      <c r="AI151" s="135">
        <v>0</v>
      </c>
      <c r="AJ151" s="135">
        <v>0</v>
      </c>
      <c r="AK151" s="135">
        <v>0</v>
      </c>
      <c r="AL151" s="135">
        <v>0</v>
      </c>
      <c r="AM151" s="135">
        <v>0</v>
      </c>
      <c r="AN151" s="135">
        <v>0</v>
      </c>
      <c r="AO151" s="135">
        <v>0</v>
      </c>
      <c r="AP151" s="135">
        <v>0</v>
      </c>
    </row>
    <row r="152" spans="1:42" ht="15.6" x14ac:dyDescent="0.3">
      <c r="A152" s="160" t="s">
        <v>548</v>
      </c>
      <c r="B152" s="159">
        <v>15</v>
      </c>
      <c r="C152" s="135">
        <v>0</v>
      </c>
      <c r="D152" s="135">
        <v>0</v>
      </c>
      <c r="E152" s="135">
        <v>0</v>
      </c>
      <c r="F152" s="135">
        <v>1</v>
      </c>
      <c r="G152" s="135">
        <v>0</v>
      </c>
      <c r="H152" s="135">
        <v>0</v>
      </c>
      <c r="I152" s="135">
        <v>0</v>
      </c>
      <c r="J152" s="135">
        <v>0</v>
      </c>
      <c r="K152" s="135">
        <v>0</v>
      </c>
      <c r="L152" s="135">
        <v>0</v>
      </c>
      <c r="M152" s="135">
        <v>0</v>
      </c>
      <c r="N152" s="135">
        <v>0</v>
      </c>
      <c r="O152" s="135">
        <v>0</v>
      </c>
      <c r="P152" s="135">
        <v>0</v>
      </c>
      <c r="Q152" s="135">
        <v>0</v>
      </c>
      <c r="R152" s="135">
        <v>0</v>
      </c>
      <c r="S152" s="135">
        <v>13</v>
      </c>
      <c r="T152" s="135">
        <v>0</v>
      </c>
      <c r="U152" s="135">
        <v>0</v>
      </c>
      <c r="V152" s="135">
        <v>0</v>
      </c>
      <c r="W152" s="135">
        <v>0</v>
      </c>
      <c r="X152" s="135">
        <v>0</v>
      </c>
      <c r="Y152" s="135">
        <v>0</v>
      </c>
      <c r="Z152" s="135">
        <v>0</v>
      </c>
      <c r="AA152" s="135">
        <v>0</v>
      </c>
      <c r="AB152" s="135">
        <v>0</v>
      </c>
      <c r="AC152" s="135">
        <v>0</v>
      </c>
      <c r="AD152" s="135">
        <v>0</v>
      </c>
      <c r="AE152" s="135">
        <v>0</v>
      </c>
      <c r="AF152" s="135">
        <v>0</v>
      </c>
      <c r="AG152" s="135">
        <v>1</v>
      </c>
      <c r="AH152" s="135">
        <v>0</v>
      </c>
      <c r="AI152" s="135">
        <v>0</v>
      </c>
      <c r="AJ152" s="135">
        <v>0</v>
      </c>
      <c r="AK152" s="135">
        <v>0</v>
      </c>
      <c r="AL152" s="135">
        <v>0</v>
      </c>
      <c r="AM152" s="135">
        <v>0</v>
      </c>
      <c r="AN152" s="135">
        <v>0</v>
      </c>
      <c r="AO152" s="135">
        <v>0</v>
      </c>
      <c r="AP152" s="135">
        <v>0</v>
      </c>
    </row>
    <row r="153" spans="1:42" ht="15.6" x14ac:dyDescent="0.3">
      <c r="A153" s="160" t="s">
        <v>707</v>
      </c>
      <c r="B153" s="159">
        <v>0</v>
      </c>
      <c r="C153" s="135">
        <v>0</v>
      </c>
      <c r="D153" s="135">
        <v>0</v>
      </c>
      <c r="E153" s="135">
        <v>0</v>
      </c>
      <c r="F153" s="135">
        <v>0</v>
      </c>
      <c r="G153" s="135">
        <v>0</v>
      </c>
      <c r="H153" s="135">
        <v>0</v>
      </c>
      <c r="I153" s="135">
        <v>0</v>
      </c>
      <c r="J153" s="135">
        <v>0</v>
      </c>
      <c r="K153" s="135">
        <v>0</v>
      </c>
      <c r="L153" s="135">
        <v>0</v>
      </c>
      <c r="M153" s="135">
        <v>0</v>
      </c>
      <c r="N153" s="135">
        <v>0</v>
      </c>
      <c r="O153" s="135">
        <v>0</v>
      </c>
      <c r="P153" s="135">
        <v>0</v>
      </c>
      <c r="Q153" s="135">
        <v>0</v>
      </c>
      <c r="R153" s="135">
        <v>0</v>
      </c>
      <c r="S153" s="135">
        <v>0</v>
      </c>
      <c r="T153" s="135">
        <v>0</v>
      </c>
      <c r="U153" s="135">
        <v>0</v>
      </c>
      <c r="V153" s="135">
        <v>0</v>
      </c>
      <c r="W153" s="135">
        <v>0</v>
      </c>
      <c r="X153" s="135">
        <v>0</v>
      </c>
      <c r="Y153" s="135">
        <v>0</v>
      </c>
      <c r="Z153" s="135">
        <v>0</v>
      </c>
      <c r="AA153" s="135">
        <v>0</v>
      </c>
      <c r="AB153" s="135">
        <v>0</v>
      </c>
      <c r="AC153" s="135">
        <v>0</v>
      </c>
      <c r="AD153" s="135">
        <v>0</v>
      </c>
      <c r="AE153" s="135">
        <v>0</v>
      </c>
      <c r="AF153" s="135">
        <v>0</v>
      </c>
      <c r="AG153" s="135">
        <v>0</v>
      </c>
      <c r="AH153" s="135">
        <v>0</v>
      </c>
      <c r="AI153" s="135">
        <v>0</v>
      </c>
      <c r="AJ153" s="135">
        <v>0</v>
      </c>
      <c r="AK153" s="135">
        <v>0</v>
      </c>
      <c r="AL153" s="135">
        <v>0</v>
      </c>
      <c r="AM153" s="135">
        <v>0</v>
      </c>
      <c r="AN153" s="135">
        <v>0</v>
      </c>
      <c r="AO153" s="135">
        <v>0</v>
      </c>
      <c r="AP153" s="135">
        <v>0</v>
      </c>
    </row>
    <row r="154" spans="1:42" ht="15.6" x14ac:dyDescent="0.3">
      <c r="A154" s="160" t="s">
        <v>525</v>
      </c>
      <c r="B154" s="159">
        <v>0</v>
      </c>
      <c r="C154" s="135">
        <v>0</v>
      </c>
      <c r="D154" s="135">
        <v>0</v>
      </c>
      <c r="E154" s="135">
        <v>0</v>
      </c>
      <c r="F154" s="135">
        <v>0</v>
      </c>
      <c r="G154" s="135">
        <v>0</v>
      </c>
      <c r="H154" s="135">
        <v>0</v>
      </c>
      <c r="I154" s="135">
        <v>0</v>
      </c>
      <c r="J154" s="135">
        <v>0</v>
      </c>
      <c r="K154" s="135">
        <v>0</v>
      </c>
      <c r="L154" s="135">
        <v>0</v>
      </c>
      <c r="M154" s="135">
        <v>0</v>
      </c>
      <c r="N154" s="135">
        <v>0</v>
      </c>
      <c r="O154" s="135">
        <v>0</v>
      </c>
      <c r="P154" s="135">
        <v>0</v>
      </c>
      <c r="Q154" s="135">
        <v>0</v>
      </c>
      <c r="R154" s="135">
        <v>0</v>
      </c>
      <c r="S154" s="135">
        <v>0</v>
      </c>
      <c r="T154" s="135">
        <v>0</v>
      </c>
      <c r="U154" s="135">
        <v>0</v>
      </c>
      <c r="V154" s="135">
        <v>0</v>
      </c>
      <c r="W154" s="135">
        <v>0</v>
      </c>
      <c r="X154" s="135">
        <v>0</v>
      </c>
      <c r="Y154" s="135">
        <v>0</v>
      </c>
      <c r="Z154" s="135">
        <v>0</v>
      </c>
      <c r="AA154" s="135">
        <v>0</v>
      </c>
      <c r="AB154" s="135">
        <v>0</v>
      </c>
      <c r="AC154" s="135">
        <v>0</v>
      </c>
      <c r="AD154" s="135">
        <v>0</v>
      </c>
      <c r="AE154" s="135">
        <v>0</v>
      </c>
      <c r="AF154" s="135">
        <v>0</v>
      </c>
      <c r="AG154" s="135">
        <v>0</v>
      </c>
      <c r="AH154" s="135">
        <v>0</v>
      </c>
      <c r="AI154" s="135">
        <v>0</v>
      </c>
      <c r="AJ154" s="135">
        <v>0</v>
      </c>
      <c r="AK154" s="135">
        <v>0</v>
      </c>
      <c r="AL154" s="135">
        <v>0</v>
      </c>
      <c r="AM154" s="135">
        <v>0</v>
      </c>
      <c r="AN154" s="135">
        <v>0</v>
      </c>
      <c r="AO154" s="135">
        <v>0</v>
      </c>
      <c r="AP154" s="135">
        <v>0</v>
      </c>
    </row>
    <row r="155" spans="1:42" ht="15.6" x14ac:dyDescent="0.3">
      <c r="A155" s="160" t="s">
        <v>615</v>
      </c>
      <c r="B155" s="159">
        <v>7</v>
      </c>
      <c r="C155" s="135">
        <v>0</v>
      </c>
      <c r="D155" s="135">
        <v>0</v>
      </c>
      <c r="E155" s="135">
        <v>0</v>
      </c>
      <c r="F155" s="135">
        <v>0</v>
      </c>
      <c r="G155" s="135">
        <v>0</v>
      </c>
      <c r="H155" s="135">
        <v>0</v>
      </c>
      <c r="I155" s="135">
        <v>0</v>
      </c>
      <c r="J155" s="135">
        <v>0</v>
      </c>
      <c r="K155" s="135">
        <v>0</v>
      </c>
      <c r="L155" s="135">
        <v>0</v>
      </c>
      <c r="M155" s="135">
        <v>0</v>
      </c>
      <c r="N155" s="135">
        <v>0</v>
      </c>
      <c r="O155" s="135">
        <v>0</v>
      </c>
      <c r="P155" s="135">
        <v>0</v>
      </c>
      <c r="Q155" s="135">
        <v>0</v>
      </c>
      <c r="R155" s="135">
        <v>0</v>
      </c>
      <c r="S155" s="135">
        <v>2</v>
      </c>
      <c r="T155" s="135">
        <v>0</v>
      </c>
      <c r="U155" s="135">
        <v>0</v>
      </c>
      <c r="V155" s="135">
        <v>0</v>
      </c>
      <c r="W155" s="135">
        <v>0</v>
      </c>
      <c r="X155" s="135">
        <v>0</v>
      </c>
      <c r="Y155" s="135">
        <v>0</v>
      </c>
      <c r="Z155" s="135">
        <v>0</v>
      </c>
      <c r="AA155" s="135">
        <v>0</v>
      </c>
      <c r="AB155" s="135">
        <v>0</v>
      </c>
      <c r="AC155" s="135">
        <v>4</v>
      </c>
      <c r="AD155" s="135">
        <v>0</v>
      </c>
      <c r="AE155" s="135">
        <v>0</v>
      </c>
      <c r="AF155" s="135">
        <v>0</v>
      </c>
      <c r="AG155" s="135">
        <v>0</v>
      </c>
      <c r="AH155" s="135">
        <v>1</v>
      </c>
      <c r="AI155" s="135">
        <v>0</v>
      </c>
      <c r="AJ155" s="135">
        <v>0</v>
      </c>
      <c r="AK155" s="135">
        <v>0</v>
      </c>
      <c r="AL155" s="135">
        <v>0</v>
      </c>
      <c r="AM155" s="135">
        <v>0</v>
      </c>
      <c r="AN155" s="135">
        <v>0</v>
      </c>
      <c r="AO155" s="135">
        <v>0</v>
      </c>
      <c r="AP155" s="135">
        <v>0</v>
      </c>
    </row>
    <row r="156" spans="1:42" ht="15.6" x14ac:dyDescent="0.3">
      <c r="A156" s="160" t="s">
        <v>708</v>
      </c>
      <c r="B156" s="159">
        <v>0</v>
      </c>
      <c r="C156" s="135">
        <v>0</v>
      </c>
      <c r="D156" s="135">
        <v>0</v>
      </c>
      <c r="E156" s="135">
        <v>0</v>
      </c>
      <c r="F156" s="135">
        <v>0</v>
      </c>
      <c r="G156" s="135">
        <v>0</v>
      </c>
      <c r="H156" s="135">
        <v>0</v>
      </c>
      <c r="I156" s="135">
        <v>0</v>
      </c>
      <c r="J156" s="135">
        <v>0</v>
      </c>
      <c r="K156" s="135">
        <v>0</v>
      </c>
      <c r="L156" s="135">
        <v>0</v>
      </c>
      <c r="M156" s="135">
        <v>0</v>
      </c>
      <c r="N156" s="135">
        <v>0</v>
      </c>
      <c r="O156" s="135">
        <v>0</v>
      </c>
      <c r="P156" s="135">
        <v>0</v>
      </c>
      <c r="Q156" s="135">
        <v>0</v>
      </c>
      <c r="R156" s="135">
        <v>0</v>
      </c>
      <c r="S156" s="135">
        <v>0</v>
      </c>
      <c r="T156" s="135">
        <v>0</v>
      </c>
      <c r="U156" s="135">
        <v>0</v>
      </c>
      <c r="V156" s="135">
        <v>0</v>
      </c>
      <c r="W156" s="135">
        <v>0</v>
      </c>
      <c r="X156" s="135">
        <v>0</v>
      </c>
      <c r="Y156" s="135">
        <v>0</v>
      </c>
      <c r="Z156" s="135">
        <v>0</v>
      </c>
      <c r="AA156" s="135">
        <v>0</v>
      </c>
      <c r="AB156" s="135">
        <v>0</v>
      </c>
      <c r="AC156" s="135">
        <v>0</v>
      </c>
      <c r="AD156" s="135">
        <v>0</v>
      </c>
      <c r="AE156" s="135">
        <v>0</v>
      </c>
      <c r="AF156" s="135">
        <v>0</v>
      </c>
      <c r="AG156" s="135">
        <v>0</v>
      </c>
      <c r="AH156" s="135">
        <v>0</v>
      </c>
      <c r="AI156" s="135">
        <v>0</v>
      </c>
      <c r="AJ156" s="135">
        <v>0</v>
      </c>
      <c r="AK156" s="135">
        <v>0</v>
      </c>
      <c r="AL156" s="135">
        <v>0</v>
      </c>
      <c r="AM156" s="135">
        <v>0</v>
      </c>
      <c r="AN156" s="135">
        <v>0</v>
      </c>
      <c r="AO156" s="135">
        <v>0</v>
      </c>
      <c r="AP156" s="135">
        <v>0</v>
      </c>
    </row>
    <row r="157" spans="1:42" ht="15.6" x14ac:dyDescent="0.3">
      <c r="A157" s="160" t="s">
        <v>709</v>
      </c>
      <c r="B157" s="159">
        <v>0</v>
      </c>
      <c r="C157" s="135">
        <v>0</v>
      </c>
      <c r="D157" s="135">
        <v>0</v>
      </c>
      <c r="E157" s="135">
        <v>0</v>
      </c>
      <c r="F157" s="135">
        <v>0</v>
      </c>
      <c r="G157" s="135">
        <v>0</v>
      </c>
      <c r="H157" s="135">
        <v>0</v>
      </c>
      <c r="I157" s="135">
        <v>0</v>
      </c>
      <c r="J157" s="135">
        <v>0</v>
      </c>
      <c r="K157" s="135">
        <v>0</v>
      </c>
      <c r="L157" s="135">
        <v>0</v>
      </c>
      <c r="M157" s="135">
        <v>0</v>
      </c>
      <c r="N157" s="135">
        <v>0</v>
      </c>
      <c r="O157" s="135">
        <v>0</v>
      </c>
      <c r="P157" s="135">
        <v>0</v>
      </c>
      <c r="Q157" s="135">
        <v>0</v>
      </c>
      <c r="R157" s="135">
        <v>0</v>
      </c>
      <c r="S157" s="135">
        <v>0</v>
      </c>
      <c r="T157" s="135">
        <v>0</v>
      </c>
      <c r="U157" s="135">
        <v>0</v>
      </c>
      <c r="V157" s="135">
        <v>0</v>
      </c>
      <c r="W157" s="135">
        <v>0</v>
      </c>
      <c r="X157" s="135">
        <v>0</v>
      </c>
      <c r="Y157" s="135">
        <v>0</v>
      </c>
      <c r="Z157" s="135">
        <v>0</v>
      </c>
      <c r="AA157" s="135">
        <v>0</v>
      </c>
      <c r="AB157" s="135">
        <v>0</v>
      </c>
      <c r="AC157" s="135">
        <v>0</v>
      </c>
      <c r="AD157" s="135">
        <v>0</v>
      </c>
      <c r="AE157" s="135">
        <v>0</v>
      </c>
      <c r="AF157" s="135">
        <v>0</v>
      </c>
      <c r="AG157" s="135">
        <v>0</v>
      </c>
      <c r="AH157" s="135">
        <v>0</v>
      </c>
      <c r="AI157" s="135">
        <v>0</v>
      </c>
      <c r="AJ157" s="135">
        <v>0</v>
      </c>
      <c r="AK157" s="135">
        <v>0</v>
      </c>
      <c r="AL157" s="135">
        <v>0</v>
      </c>
      <c r="AM157" s="135">
        <v>0</v>
      </c>
      <c r="AN157" s="135">
        <v>0</v>
      </c>
      <c r="AO157" s="135">
        <v>0</v>
      </c>
      <c r="AP157" s="135">
        <v>0</v>
      </c>
    </row>
    <row r="158" spans="1:42" ht="15.6" x14ac:dyDescent="0.3">
      <c r="A158" s="160" t="s">
        <v>710</v>
      </c>
      <c r="B158" s="159">
        <v>19</v>
      </c>
      <c r="C158" s="135">
        <v>0</v>
      </c>
      <c r="D158" s="135">
        <v>0</v>
      </c>
      <c r="E158" s="135">
        <v>0</v>
      </c>
      <c r="F158" s="135">
        <v>1</v>
      </c>
      <c r="G158" s="135">
        <v>0</v>
      </c>
      <c r="H158" s="135">
        <v>0</v>
      </c>
      <c r="I158" s="135">
        <v>0</v>
      </c>
      <c r="J158" s="135">
        <v>0</v>
      </c>
      <c r="K158" s="135">
        <v>0</v>
      </c>
      <c r="L158" s="135">
        <v>0</v>
      </c>
      <c r="M158" s="135">
        <v>1</v>
      </c>
      <c r="N158" s="135">
        <v>0</v>
      </c>
      <c r="O158" s="135">
        <v>0</v>
      </c>
      <c r="P158" s="135">
        <v>0</v>
      </c>
      <c r="Q158" s="135">
        <v>0</v>
      </c>
      <c r="R158" s="135">
        <v>0</v>
      </c>
      <c r="S158" s="135">
        <v>9</v>
      </c>
      <c r="T158" s="135">
        <v>0</v>
      </c>
      <c r="U158" s="135">
        <v>0</v>
      </c>
      <c r="V158" s="135">
        <v>0</v>
      </c>
      <c r="W158" s="135">
        <v>1</v>
      </c>
      <c r="X158" s="135">
        <v>0</v>
      </c>
      <c r="Y158" s="135">
        <v>0</v>
      </c>
      <c r="Z158" s="135">
        <v>0</v>
      </c>
      <c r="AA158" s="135">
        <v>0</v>
      </c>
      <c r="AB158" s="135">
        <v>0</v>
      </c>
      <c r="AC158" s="135">
        <v>1</v>
      </c>
      <c r="AD158" s="135">
        <v>0</v>
      </c>
      <c r="AE158" s="135">
        <v>0</v>
      </c>
      <c r="AF158" s="135">
        <v>0</v>
      </c>
      <c r="AG158" s="135">
        <v>4</v>
      </c>
      <c r="AH158" s="135">
        <v>0</v>
      </c>
      <c r="AI158" s="135">
        <v>0</v>
      </c>
      <c r="AJ158" s="135">
        <v>0</v>
      </c>
      <c r="AK158" s="135">
        <v>0</v>
      </c>
      <c r="AL158" s="135">
        <v>0</v>
      </c>
      <c r="AM158" s="135">
        <v>0</v>
      </c>
      <c r="AN158" s="135">
        <v>0</v>
      </c>
      <c r="AO158" s="135">
        <v>0</v>
      </c>
      <c r="AP158" s="135">
        <v>2</v>
      </c>
    </row>
    <row r="159" spans="1:42" ht="15.6" x14ac:dyDescent="0.3">
      <c r="A159" s="160" t="s">
        <v>711</v>
      </c>
      <c r="B159" s="159">
        <v>1</v>
      </c>
      <c r="C159" s="135">
        <v>0</v>
      </c>
      <c r="D159" s="135">
        <v>0</v>
      </c>
      <c r="E159" s="135">
        <v>0</v>
      </c>
      <c r="F159" s="135">
        <v>0</v>
      </c>
      <c r="G159" s="135">
        <v>0</v>
      </c>
      <c r="H159" s="135">
        <v>0</v>
      </c>
      <c r="I159" s="135">
        <v>0</v>
      </c>
      <c r="J159" s="135">
        <v>0</v>
      </c>
      <c r="K159" s="135">
        <v>0</v>
      </c>
      <c r="L159" s="135">
        <v>0</v>
      </c>
      <c r="M159" s="135">
        <v>0</v>
      </c>
      <c r="N159" s="135">
        <v>0</v>
      </c>
      <c r="O159" s="135">
        <v>0</v>
      </c>
      <c r="P159" s="135">
        <v>0</v>
      </c>
      <c r="Q159" s="135">
        <v>0</v>
      </c>
      <c r="R159" s="135">
        <v>0</v>
      </c>
      <c r="S159" s="135">
        <v>1</v>
      </c>
      <c r="T159" s="135">
        <v>0</v>
      </c>
      <c r="U159" s="135">
        <v>0</v>
      </c>
      <c r="V159" s="135">
        <v>0</v>
      </c>
      <c r="W159" s="135">
        <v>0</v>
      </c>
      <c r="X159" s="135">
        <v>0</v>
      </c>
      <c r="Y159" s="135">
        <v>0</v>
      </c>
      <c r="Z159" s="135">
        <v>0</v>
      </c>
      <c r="AA159" s="135">
        <v>0</v>
      </c>
      <c r="AB159" s="135">
        <v>0</v>
      </c>
      <c r="AC159" s="135">
        <v>0</v>
      </c>
      <c r="AD159" s="135">
        <v>0</v>
      </c>
      <c r="AE159" s="135">
        <v>0</v>
      </c>
      <c r="AF159" s="135">
        <v>0</v>
      </c>
      <c r="AG159" s="135">
        <v>0</v>
      </c>
      <c r="AH159" s="135">
        <v>0</v>
      </c>
      <c r="AI159" s="135">
        <v>0</v>
      </c>
      <c r="AJ159" s="135">
        <v>0</v>
      </c>
      <c r="AK159" s="135">
        <v>0</v>
      </c>
      <c r="AL159" s="135">
        <v>0</v>
      </c>
      <c r="AM159" s="135">
        <v>0</v>
      </c>
      <c r="AN159" s="135">
        <v>0</v>
      </c>
      <c r="AO159" s="135">
        <v>0</v>
      </c>
      <c r="AP159" s="135">
        <v>0</v>
      </c>
    </row>
    <row r="160" spans="1:42" ht="15.6" x14ac:dyDescent="0.3">
      <c r="A160" s="160" t="s">
        <v>604</v>
      </c>
      <c r="B160" s="159">
        <v>0</v>
      </c>
      <c r="C160" s="135">
        <v>0</v>
      </c>
      <c r="D160" s="135">
        <v>0</v>
      </c>
      <c r="E160" s="135">
        <v>0</v>
      </c>
      <c r="F160" s="135">
        <v>0</v>
      </c>
      <c r="G160" s="135">
        <v>0</v>
      </c>
      <c r="H160" s="135">
        <v>0</v>
      </c>
      <c r="I160" s="135">
        <v>0</v>
      </c>
      <c r="J160" s="135">
        <v>0</v>
      </c>
      <c r="K160" s="135">
        <v>0</v>
      </c>
      <c r="L160" s="135">
        <v>0</v>
      </c>
      <c r="M160" s="135">
        <v>0</v>
      </c>
      <c r="N160" s="135">
        <v>0</v>
      </c>
      <c r="O160" s="135">
        <v>0</v>
      </c>
      <c r="P160" s="135">
        <v>0</v>
      </c>
      <c r="Q160" s="135">
        <v>0</v>
      </c>
      <c r="R160" s="135">
        <v>0</v>
      </c>
      <c r="S160" s="135">
        <v>0</v>
      </c>
      <c r="T160" s="135">
        <v>0</v>
      </c>
      <c r="U160" s="135">
        <v>0</v>
      </c>
      <c r="V160" s="135">
        <v>0</v>
      </c>
      <c r="W160" s="135">
        <v>0</v>
      </c>
      <c r="X160" s="135">
        <v>0</v>
      </c>
      <c r="Y160" s="135">
        <v>0</v>
      </c>
      <c r="Z160" s="135">
        <v>0</v>
      </c>
      <c r="AA160" s="135">
        <v>0</v>
      </c>
      <c r="AB160" s="135">
        <v>0</v>
      </c>
      <c r="AC160" s="135">
        <v>0</v>
      </c>
      <c r="AD160" s="135">
        <v>0</v>
      </c>
      <c r="AE160" s="135">
        <v>0</v>
      </c>
      <c r="AF160" s="135">
        <v>0</v>
      </c>
      <c r="AG160" s="135">
        <v>0</v>
      </c>
      <c r="AH160" s="135">
        <v>0</v>
      </c>
      <c r="AI160" s="135">
        <v>0</v>
      </c>
      <c r="AJ160" s="135">
        <v>0</v>
      </c>
      <c r="AK160" s="135">
        <v>0</v>
      </c>
      <c r="AL160" s="135">
        <v>0</v>
      </c>
      <c r="AM160" s="135">
        <v>0</v>
      </c>
      <c r="AN160" s="135">
        <v>0</v>
      </c>
      <c r="AO160" s="135">
        <v>0</v>
      </c>
      <c r="AP160" s="135">
        <v>0</v>
      </c>
    </row>
    <row r="161" spans="1:42" ht="15.6" x14ac:dyDescent="0.3">
      <c r="A161" s="160" t="s">
        <v>623</v>
      </c>
      <c r="B161" s="159">
        <v>0</v>
      </c>
      <c r="C161" s="135">
        <v>0</v>
      </c>
      <c r="D161" s="135">
        <v>0</v>
      </c>
      <c r="E161" s="135">
        <v>0</v>
      </c>
      <c r="F161" s="135">
        <v>0</v>
      </c>
      <c r="G161" s="135">
        <v>0</v>
      </c>
      <c r="H161" s="135">
        <v>0</v>
      </c>
      <c r="I161" s="135">
        <v>0</v>
      </c>
      <c r="J161" s="135">
        <v>0</v>
      </c>
      <c r="K161" s="135">
        <v>0</v>
      </c>
      <c r="L161" s="135">
        <v>0</v>
      </c>
      <c r="M161" s="135">
        <v>0</v>
      </c>
      <c r="N161" s="135">
        <v>0</v>
      </c>
      <c r="O161" s="135">
        <v>0</v>
      </c>
      <c r="P161" s="135">
        <v>0</v>
      </c>
      <c r="Q161" s="135">
        <v>0</v>
      </c>
      <c r="R161" s="135">
        <v>0</v>
      </c>
      <c r="S161" s="135">
        <v>0</v>
      </c>
      <c r="T161" s="135">
        <v>0</v>
      </c>
      <c r="U161" s="135">
        <v>0</v>
      </c>
      <c r="V161" s="135">
        <v>0</v>
      </c>
      <c r="W161" s="135">
        <v>0</v>
      </c>
      <c r="X161" s="135">
        <v>0</v>
      </c>
      <c r="Y161" s="135">
        <v>0</v>
      </c>
      <c r="Z161" s="135">
        <v>0</v>
      </c>
      <c r="AA161" s="135">
        <v>0</v>
      </c>
      <c r="AB161" s="135">
        <v>0</v>
      </c>
      <c r="AC161" s="135">
        <v>0</v>
      </c>
      <c r="AD161" s="135">
        <v>0</v>
      </c>
      <c r="AE161" s="135">
        <v>0</v>
      </c>
      <c r="AF161" s="135">
        <v>0</v>
      </c>
      <c r="AG161" s="135">
        <v>0</v>
      </c>
      <c r="AH161" s="135">
        <v>0</v>
      </c>
      <c r="AI161" s="135">
        <v>0</v>
      </c>
      <c r="AJ161" s="135">
        <v>0</v>
      </c>
      <c r="AK161" s="135">
        <v>0</v>
      </c>
      <c r="AL161" s="135">
        <v>0</v>
      </c>
      <c r="AM161" s="135">
        <v>0</v>
      </c>
      <c r="AN161" s="135">
        <v>0</v>
      </c>
      <c r="AO161" s="135">
        <v>0</v>
      </c>
      <c r="AP161" s="135">
        <v>0</v>
      </c>
    </row>
    <row r="162" spans="1:42" ht="15.6" x14ac:dyDescent="0.3">
      <c r="A162" s="160" t="s">
        <v>305</v>
      </c>
      <c r="B162" s="159">
        <v>93</v>
      </c>
      <c r="C162" s="135">
        <v>0</v>
      </c>
      <c r="D162" s="135">
        <v>0</v>
      </c>
      <c r="E162" s="135">
        <v>1</v>
      </c>
      <c r="F162" s="135">
        <v>0</v>
      </c>
      <c r="G162" s="135">
        <v>0</v>
      </c>
      <c r="H162" s="135">
        <v>0</v>
      </c>
      <c r="I162" s="135">
        <v>0</v>
      </c>
      <c r="J162" s="135">
        <v>1</v>
      </c>
      <c r="K162" s="135">
        <v>0</v>
      </c>
      <c r="L162" s="135">
        <v>0</v>
      </c>
      <c r="M162" s="135">
        <v>0</v>
      </c>
      <c r="N162" s="135">
        <v>0</v>
      </c>
      <c r="O162" s="135">
        <v>1</v>
      </c>
      <c r="P162" s="135">
        <v>0</v>
      </c>
      <c r="Q162" s="135">
        <v>0</v>
      </c>
      <c r="R162" s="135">
        <v>0</v>
      </c>
      <c r="S162" s="135">
        <v>75</v>
      </c>
      <c r="T162" s="135">
        <v>0</v>
      </c>
      <c r="U162" s="135">
        <v>0</v>
      </c>
      <c r="V162" s="135">
        <v>0</v>
      </c>
      <c r="W162" s="135">
        <v>0</v>
      </c>
      <c r="X162" s="135">
        <v>0</v>
      </c>
      <c r="Y162" s="135">
        <v>0</v>
      </c>
      <c r="Z162" s="135">
        <v>0</v>
      </c>
      <c r="AA162" s="135">
        <v>0</v>
      </c>
      <c r="AB162" s="135">
        <v>0</v>
      </c>
      <c r="AC162" s="135">
        <v>5</v>
      </c>
      <c r="AD162" s="135">
        <v>0</v>
      </c>
      <c r="AE162" s="135">
        <v>0</v>
      </c>
      <c r="AF162" s="135">
        <v>0</v>
      </c>
      <c r="AG162" s="135">
        <v>3</v>
      </c>
      <c r="AH162" s="135">
        <v>2</v>
      </c>
      <c r="AI162" s="135">
        <v>0</v>
      </c>
      <c r="AJ162" s="135">
        <v>0</v>
      </c>
      <c r="AK162" s="135">
        <v>0</v>
      </c>
      <c r="AL162" s="135">
        <v>0</v>
      </c>
      <c r="AM162" s="135">
        <v>4</v>
      </c>
      <c r="AN162" s="135">
        <v>0</v>
      </c>
      <c r="AO162" s="135">
        <v>0</v>
      </c>
      <c r="AP162" s="135">
        <v>1</v>
      </c>
    </row>
    <row r="163" spans="1:42" ht="15.6" x14ac:dyDescent="0.3">
      <c r="A163" s="160" t="s">
        <v>583</v>
      </c>
      <c r="B163" s="159">
        <v>6</v>
      </c>
      <c r="C163" s="135">
        <v>0</v>
      </c>
      <c r="D163" s="135">
        <v>0</v>
      </c>
      <c r="E163" s="135">
        <v>0</v>
      </c>
      <c r="F163" s="135">
        <v>0</v>
      </c>
      <c r="G163" s="135">
        <v>0</v>
      </c>
      <c r="H163" s="135">
        <v>0</v>
      </c>
      <c r="I163" s="135">
        <v>0</v>
      </c>
      <c r="J163" s="135">
        <v>0</v>
      </c>
      <c r="K163" s="135">
        <v>0</v>
      </c>
      <c r="L163" s="135">
        <v>0</v>
      </c>
      <c r="M163" s="135">
        <v>0</v>
      </c>
      <c r="N163" s="135">
        <v>0</v>
      </c>
      <c r="O163" s="135">
        <v>0</v>
      </c>
      <c r="P163" s="135">
        <v>0</v>
      </c>
      <c r="Q163" s="135">
        <v>0</v>
      </c>
      <c r="R163" s="135">
        <v>0</v>
      </c>
      <c r="S163" s="135">
        <v>3</v>
      </c>
      <c r="T163" s="135">
        <v>0</v>
      </c>
      <c r="U163" s="135">
        <v>0</v>
      </c>
      <c r="V163" s="135">
        <v>0</v>
      </c>
      <c r="W163" s="135">
        <v>0</v>
      </c>
      <c r="X163" s="135">
        <v>0</v>
      </c>
      <c r="Y163" s="135">
        <v>0</v>
      </c>
      <c r="Z163" s="135">
        <v>0</v>
      </c>
      <c r="AA163" s="135">
        <v>0</v>
      </c>
      <c r="AB163" s="135">
        <v>0</v>
      </c>
      <c r="AC163" s="135">
        <v>0</v>
      </c>
      <c r="AD163" s="135">
        <v>0</v>
      </c>
      <c r="AE163" s="135">
        <v>0</v>
      </c>
      <c r="AF163" s="135">
        <v>0</v>
      </c>
      <c r="AG163" s="135">
        <v>2</v>
      </c>
      <c r="AH163" s="135">
        <v>0</v>
      </c>
      <c r="AI163" s="135">
        <v>0</v>
      </c>
      <c r="AJ163" s="135">
        <v>0</v>
      </c>
      <c r="AK163" s="135">
        <v>0</v>
      </c>
      <c r="AL163" s="135">
        <v>0</v>
      </c>
      <c r="AM163" s="135">
        <v>0</v>
      </c>
      <c r="AN163" s="135">
        <v>0</v>
      </c>
      <c r="AO163" s="135">
        <v>1</v>
      </c>
      <c r="AP163" s="135">
        <v>0</v>
      </c>
    </row>
    <row r="164" spans="1:42" ht="15.6" x14ac:dyDescent="0.3">
      <c r="A164" s="160" t="s">
        <v>495</v>
      </c>
      <c r="B164" s="159">
        <v>0</v>
      </c>
      <c r="C164" s="135">
        <v>0</v>
      </c>
      <c r="D164" s="135">
        <v>0</v>
      </c>
      <c r="E164" s="135">
        <v>0</v>
      </c>
      <c r="F164" s="135">
        <v>0</v>
      </c>
      <c r="G164" s="135">
        <v>0</v>
      </c>
      <c r="H164" s="135">
        <v>0</v>
      </c>
      <c r="I164" s="135">
        <v>0</v>
      </c>
      <c r="J164" s="135">
        <v>0</v>
      </c>
      <c r="K164" s="135">
        <v>0</v>
      </c>
      <c r="L164" s="135">
        <v>0</v>
      </c>
      <c r="M164" s="135">
        <v>0</v>
      </c>
      <c r="N164" s="135">
        <v>0</v>
      </c>
      <c r="O164" s="135">
        <v>0</v>
      </c>
      <c r="P164" s="135">
        <v>0</v>
      </c>
      <c r="Q164" s="135">
        <v>0</v>
      </c>
      <c r="R164" s="135">
        <v>0</v>
      </c>
      <c r="S164" s="135">
        <v>0</v>
      </c>
      <c r="T164" s="135">
        <v>0</v>
      </c>
      <c r="U164" s="135">
        <v>0</v>
      </c>
      <c r="V164" s="135">
        <v>0</v>
      </c>
      <c r="W164" s="135">
        <v>0</v>
      </c>
      <c r="X164" s="135">
        <v>0</v>
      </c>
      <c r="Y164" s="135">
        <v>0</v>
      </c>
      <c r="Z164" s="135">
        <v>0</v>
      </c>
      <c r="AA164" s="135">
        <v>0</v>
      </c>
      <c r="AB164" s="135">
        <v>0</v>
      </c>
      <c r="AC164" s="135">
        <v>0</v>
      </c>
      <c r="AD164" s="135">
        <v>0</v>
      </c>
      <c r="AE164" s="135">
        <v>0</v>
      </c>
      <c r="AF164" s="135">
        <v>0</v>
      </c>
      <c r="AG164" s="135">
        <v>0</v>
      </c>
      <c r="AH164" s="135">
        <v>0</v>
      </c>
      <c r="AI164" s="135">
        <v>0</v>
      </c>
      <c r="AJ164" s="135">
        <v>0</v>
      </c>
      <c r="AK164" s="135">
        <v>0</v>
      </c>
      <c r="AL164" s="135">
        <v>0</v>
      </c>
      <c r="AM164" s="135">
        <v>0</v>
      </c>
      <c r="AN164" s="135">
        <v>0</v>
      </c>
      <c r="AO164" s="135">
        <v>0</v>
      </c>
      <c r="AP164" s="135">
        <v>0</v>
      </c>
    </row>
    <row r="165" spans="1:42" ht="15.6" x14ac:dyDescent="0.3">
      <c r="A165" s="160" t="s">
        <v>582</v>
      </c>
      <c r="B165" s="159">
        <v>1</v>
      </c>
      <c r="C165" s="135">
        <v>0</v>
      </c>
      <c r="D165" s="135">
        <v>0</v>
      </c>
      <c r="E165" s="135">
        <v>0</v>
      </c>
      <c r="F165" s="135">
        <v>0</v>
      </c>
      <c r="G165" s="135">
        <v>0</v>
      </c>
      <c r="H165" s="135">
        <v>0</v>
      </c>
      <c r="I165" s="135">
        <v>0</v>
      </c>
      <c r="J165" s="135">
        <v>0</v>
      </c>
      <c r="K165" s="135">
        <v>0</v>
      </c>
      <c r="L165" s="135">
        <v>0</v>
      </c>
      <c r="M165" s="135">
        <v>0</v>
      </c>
      <c r="N165" s="135">
        <v>0</v>
      </c>
      <c r="O165" s="135">
        <v>0</v>
      </c>
      <c r="P165" s="135">
        <v>0</v>
      </c>
      <c r="Q165" s="135">
        <v>0</v>
      </c>
      <c r="R165" s="135">
        <v>0</v>
      </c>
      <c r="S165" s="135">
        <v>0</v>
      </c>
      <c r="T165" s="135">
        <v>0</v>
      </c>
      <c r="U165" s="135">
        <v>0</v>
      </c>
      <c r="V165" s="135">
        <v>0</v>
      </c>
      <c r="W165" s="135">
        <v>0</v>
      </c>
      <c r="X165" s="135">
        <v>0</v>
      </c>
      <c r="Y165" s="135">
        <v>0</v>
      </c>
      <c r="Z165" s="135">
        <v>0</v>
      </c>
      <c r="AA165" s="135">
        <v>0</v>
      </c>
      <c r="AB165" s="135">
        <v>0</v>
      </c>
      <c r="AC165" s="135">
        <v>1</v>
      </c>
      <c r="AD165" s="135">
        <v>0</v>
      </c>
      <c r="AE165" s="135">
        <v>0</v>
      </c>
      <c r="AF165" s="135">
        <v>0</v>
      </c>
      <c r="AG165" s="135">
        <v>0</v>
      </c>
      <c r="AH165" s="135">
        <v>0</v>
      </c>
      <c r="AI165" s="135">
        <v>0</v>
      </c>
      <c r="AJ165" s="135">
        <v>0</v>
      </c>
      <c r="AK165" s="135">
        <v>0</v>
      </c>
      <c r="AL165" s="135">
        <v>0</v>
      </c>
      <c r="AM165" s="135">
        <v>0</v>
      </c>
      <c r="AN165" s="135">
        <v>0</v>
      </c>
      <c r="AO165" s="135">
        <v>0</v>
      </c>
      <c r="AP165" s="135">
        <v>0</v>
      </c>
    </row>
    <row r="166" spans="1:42" ht="15.6" x14ac:dyDescent="0.3">
      <c r="A166" s="160" t="s">
        <v>497</v>
      </c>
      <c r="B166" s="159">
        <v>1</v>
      </c>
      <c r="C166" s="135">
        <v>0</v>
      </c>
      <c r="D166" s="135">
        <v>0</v>
      </c>
      <c r="E166" s="135">
        <v>0</v>
      </c>
      <c r="F166" s="135">
        <v>0</v>
      </c>
      <c r="G166" s="135">
        <v>0</v>
      </c>
      <c r="H166" s="135">
        <v>0</v>
      </c>
      <c r="I166" s="135">
        <v>0</v>
      </c>
      <c r="J166" s="135">
        <v>0</v>
      </c>
      <c r="K166" s="135">
        <v>0</v>
      </c>
      <c r="L166" s="135">
        <v>0</v>
      </c>
      <c r="M166" s="135">
        <v>0</v>
      </c>
      <c r="N166" s="135">
        <v>0</v>
      </c>
      <c r="O166" s="135">
        <v>0</v>
      </c>
      <c r="P166" s="135">
        <v>0</v>
      </c>
      <c r="Q166" s="135">
        <v>0</v>
      </c>
      <c r="R166" s="135">
        <v>0</v>
      </c>
      <c r="S166" s="135">
        <v>1</v>
      </c>
      <c r="T166" s="135">
        <v>0</v>
      </c>
      <c r="U166" s="135">
        <v>0</v>
      </c>
      <c r="V166" s="135">
        <v>0</v>
      </c>
      <c r="W166" s="135">
        <v>0</v>
      </c>
      <c r="X166" s="135">
        <v>0</v>
      </c>
      <c r="Y166" s="135">
        <v>0</v>
      </c>
      <c r="Z166" s="135">
        <v>0</v>
      </c>
      <c r="AA166" s="135">
        <v>0</v>
      </c>
      <c r="AB166" s="135">
        <v>0</v>
      </c>
      <c r="AC166" s="135">
        <v>0</v>
      </c>
      <c r="AD166" s="135">
        <v>0</v>
      </c>
      <c r="AE166" s="135">
        <v>0</v>
      </c>
      <c r="AF166" s="135">
        <v>0</v>
      </c>
      <c r="AG166" s="135">
        <v>0</v>
      </c>
      <c r="AH166" s="135">
        <v>0</v>
      </c>
      <c r="AI166" s="135">
        <v>0</v>
      </c>
      <c r="AJ166" s="135">
        <v>0</v>
      </c>
      <c r="AK166" s="135">
        <v>0</v>
      </c>
      <c r="AL166" s="135">
        <v>0</v>
      </c>
      <c r="AM166" s="135">
        <v>0</v>
      </c>
      <c r="AN166" s="135">
        <v>0</v>
      </c>
      <c r="AO166" s="135">
        <v>0</v>
      </c>
      <c r="AP166" s="135">
        <v>0</v>
      </c>
    </row>
    <row r="167" spans="1:42" ht="15.6" x14ac:dyDescent="0.3">
      <c r="A167" s="160" t="s">
        <v>712</v>
      </c>
      <c r="B167" s="159">
        <v>0</v>
      </c>
      <c r="C167" s="135">
        <v>0</v>
      </c>
      <c r="D167" s="135">
        <v>0</v>
      </c>
      <c r="E167" s="135">
        <v>0</v>
      </c>
      <c r="F167" s="135">
        <v>0</v>
      </c>
      <c r="G167" s="135">
        <v>0</v>
      </c>
      <c r="H167" s="135">
        <v>0</v>
      </c>
      <c r="I167" s="135">
        <v>0</v>
      </c>
      <c r="J167" s="135">
        <v>0</v>
      </c>
      <c r="K167" s="135">
        <v>0</v>
      </c>
      <c r="L167" s="135">
        <v>0</v>
      </c>
      <c r="M167" s="135">
        <v>0</v>
      </c>
      <c r="N167" s="135">
        <v>0</v>
      </c>
      <c r="O167" s="135">
        <v>0</v>
      </c>
      <c r="P167" s="135">
        <v>0</v>
      </c>
      <c r="Q167" s="135">
        <v>0</v>
      </c>
      <c r="R167" s="135">
        <v>0</v>
      </c>
      <c r="S167" s="135">
        <v>0</v>
      </c>
      <c r="T167" s="135">
        <v>0</v>
      </c>
      <c r="U167" s="135">
        <v>0</v>
      </c>
      <c r="V167" s="135">
        <v>0</v>
      </c>
      <c r="W167" s="135">
        <v>0</v>
      </c>
      <c r="X167" s="135">
        <v>0</v>
      </c>
      <c r="Y167" s="135">
        <v>0</v>
      </c>
      <c r="Z167" s="135">
        <v>0</v>
      </c>
      <c r="AA167" s="135">
        <v>0</v>
      </c>
      <c r="AB167" s="135">
        <v>0</v>
      </c>
      <c r="AC167" s="135">
        <v>0</v>
      </c>
      <c r="AD167" s="135">
        <v>0</v>
      </c>
      <c r="AE167" s="135">
        <v>0</v>
      </c>
      <c r="AF167" s="135">
        <v>0</v>
      </c>
      <c r="AG167" s="135">
        <v>0</v>
      </c>
      <c r="AH167" s="135">
        <v>0</v>
      </c>
      <c r="AI167" s="135">
        <v>0</v>
      </c>
      <c r="AJ167" s="135">
        <v>0</v>
      </c>
      <c r="AK167" s="135">
        <v>0</v>
      </c>
      <c r="AL167" s="135">
        <v>0</v>
      </c>
      <c r="AM167" s="135">
        <v>0</v>
      </c>
      <c r="AN167" s="135">
        <v>0</v>
      </c>
      <c r="AO167" s="135">
        <v>0</v>
      </c>
      <c r="AP167" s="135">
        <v>0</v>
      </c>
    </row>
    <row r="168" spans="1:42" ht="15.6" x14ac:dyDescent="0.3">
      <c r="A168" s="160" t="s">
        <v>581</v>
      </c>
      <c r="B168" s="159">
        <v>11</v>
      </c>
      <c r="C168" s="135">
        <v>0</v>
      </c>
      <c r="D168" s="135">
        <v>0</v>
      </c>
      <c r="E168" s="135">
        <v>0</v>
      </c>
      <c r="F168" s="135">
        <v>0</v>
      </c>
      <c r="G168" s="135">
        <v>0</v>
      </c>
      <c r="H168" s="135">
        <v>0</v>
      </c>
      <c r="I168" s="135">
        <v>0</v>
      </c>
      <c r="J168" s="135">
        <v>0</v>
      </c>
      <c r="K168" s="135">
        <v>0</v>
      </c>
      <c r="L168" s="135">
        <v>0</v>
      </c>
      <c r="M168" s="135">
        <v>0</v>
      </c>
      <c r="N168" s="135">
        <v>0</v>
      </c>
      <c r="O168" s="135">
        <v>0</v>
      </c>
      <c r="P168" s="135">
        <v>0</v>
      </c>
      <c r="Q168" s="135">
        <v>0</v>
      </c>
      <c r="R168" s="135">
        <v>0</v>
      </c>
      <c r="S168" s="135">
        <v>10</v>
      </c>
      <c r="T168" s="135">
        <v>0</v>
      </c>
      <c r="U168" s="135">
        <v>0</v>
      </c>
      <c r="V168" s="135">
        <v>0</v>
      </c>
      <c r="W168" s="135">
        <v>0</v>
      </c>
      <c r="X168" s="135">
        <v>0</v>
      </c>
      <c r="Y168" s="135">
        <v>0</v>
      </c>
      <c r="Z168" s="135">
        <v>0</v>
      </c>
      <c r="AA168" s="135">
        <v>0</v>
      </c>
      <c r="AB168" s="135">
        <v>0</v>
      </c>
      <c r="AC168" s="135">
        <v>0</v>
      </c>
      <c r="AD168" s="135">
        <v>0</v>
      </c>
      <c r="AE168" s="135">
        <v>0</v>
      </c>
      <c r="AF168" s="135">
        <v>0</v>
      </c>
      <c r="AG168" s="135">
        <v>1</v>
      </c>
      <c r="AH168" s="135">
        <v>0</v>
      </c>
      <c r="AI168" s="135">
        <v>0</v>
      </c>
      <c r="AJ168" s="135">
        <v>0</v>
      </c>
      <c r="AK168" s="135">
        <v>0</v>
      </c>
      <c r="AL168" s="135">
        <v>0</v>
      </c>
      <c r="AM168" s="135">
        <v>0</v>
      </c>
      <c r="AN168" s="135">
        <v>0</v>
      </c>
      <c r="AO168" s="135">
        <v>0</v>
      </c>
      <c r="AP168" s="135">
        <v>0</v>
      </c>
    </row>
    <row r="169" spans="1:42" ht="15.6" x14ac:dyDescent="0.3">
      <c r="A169" s="160" t="s">
        <v>509</v>
      </c>
      <c r="B169" s="159">
        <v>13</v>
      </c>
      <c r="C169" s="135">
        <v>0</v>
      </c>
      <c r="D169" s="135">
        <v>0</v>
      </c>
      <c r="E169" s="135">
        <v>0</v>
      </c>
      <c r="F169" s="135">
        <v>0</v>
      </c>
      <c r="G169" s="135">
        <v>0</v>
      </c>
      <c r="H169" s="135">
        <v>0</v>
      </c>
      <c r="I169" s="135">
        <v>0</v>
      </c>
      <c r="J169" s="135">
        <v>0</v>
      </c>
      <c r="K169" s="135">
        <v>0</v>
      </c>
      <c r="L169" s="135">
        <v>0</v>
      </c>
      <c r="M169" s="135">
        <v>0</v>
      </c>
      <c r="N169" s="135">
        <v>0</v>
      </c>
      <c r="O169" s="135">
        <v>0</v>
      </c>
      <c r="P169" s="135">
        <v>0</v>
      </c>
      <c r="Q169" s="135">
        <v>0</v>
      </c>
      <c r="R169" s="135">
        <v>0</v>
      </c>
      <c r="S169" s="135">
        <v>7</v>
      </c>
      <c r="T169" s="135">
        <v>0</v>
      </c>
      <c r="U169" s="135">
        <v>0</v>
      </c>
      <c r="V169" s="135">
        <v>0</v>
      </c>
      <c r="W169" s="135">
        <v>0</v>
      </c>
      <c r="X169" s="135">
        <v>0</v>
      </c>
      <c r="Y169" s="135">
        <v>0</v>
      </c>
      <c r="Z169" s="135">
        <v>0</v>
      </c>
      <c r="AA169" s="135">
        <v>0</v>
      </c>
      <c r="AB169" s="135">
        <v>0</v>
      </c>
      <c r="AC169" s="135">
        <v>2</v>
      </c>
      <c r="AD169" s="135">
        <v>0</v>
      </c>
      <c r="AE169" s="135">
        <v>0</v>
      </c>
      <c r="AF169" s="135">
        <v>0</v>
      </c>
      <c r="AG169" s="135">
        <v>1</v>
      </c>
      <c r="AH169" s="135">
        <v>0</v>
      </c>
      <c r="AI169" s="135">
        <v>0</v>
      </c>
      <c r="AJ169" s="135">
        <v>0</v>
      </c>
      <c r="AK169" s="135">
        <v>0</v>
      </c>
      <c r="AL169" s="135">
        <v>0</v>
      </c>
      <c r="AM169" s="135">
        <v>0</v>
      </c>
      <c r="AN169" s="135">
        <v>0</v>
      </c>
      <c r="AO169" s="135">
        <v>0</v>
      </c>
      <c r="AP169" s="135">
        <v>3</v>
      </c>
    </row>
    <row r="170" spans="1:42" ht="15.6" x14ac:dyDescent="0.3">
      <c r="A170" s="160" t="s">
        <v>616</v>
      </c>
      <c r="B170" s="159">
        <v>17</v>
      </c>
      <c r="C170" s="135">
        <v>0</v>
      </c>
      <c r="D170" s="135">
        <v>0</v>
      </c>
      <c r="E170" s="135">
        <v>0</v>
      </c>
      <c r="F170" s="135">
        <v>0</v>
      </c>
      <c r="G170" s="135">
        <v>0</v>
      </c>
      <c r="H170" s="135">
        <v>1</v>
      </c>
      <c r="I170" s="135">
        <v>0</v>
      </c>
      <c r="J170" s="135">
        <v>1</v>
      </c>
      <c r="K170" s="135">
        <v>0</v>
      </c>
      <c r="L170" s="135">
        <v>0</v>
      </c>
      <c r="M170" s="135">
        <v>0</v>
      </c>
      <c r="N170" s="135">
        <v>0</v>
      </c>
      <c r="O170" s="135">
        <v>0</v>
      </c>
      <c r="P170" s="135">
        <v>1</v>
      </c>
      <c r="Q170" s="135">
        <v>1</v>
      </c>
      <c r="R170" s="135">
        <v>0</v>
      </c>
      <c r="S170" s="135">
        <v>6</v>
      </c>
      <c r="T170" s="135">
        <v>0</v>
      </c>
      <c r="U170" s="135">
        <v>0</v>
      </c>
      <c r="V170" s="135">
        <v>0</v>
      </c>
      <c r="W170" s="135">
        <v>0</v>
      </c>
      <c r="X170" s="135">
        <v>0</v>
      </c>
      <c r="Y170" s="135">
        <v>0</v>
      </c>
      <c r="Z170" s="135">
        <v>0</v>
      </c>
      <c r="AA170" s="135">
        <v>0</v>
      </c>
      <c r="AB170" s="135">
        <v>0</v>
      </c>
      <c r="AC170" s="135">
        <v>3</v>
      </c>
      <c r="AD170" s="135">
        <v>0</v>
      </c>
      <c r="AE170" s="135">
        <v>0</v>
      </c>
      <c r="AF170" s="135">
        <v>0</v>
      </c>
      <c r="AG170" s="135">
        <v>1</v>
      </c>
      <c r="AH170" s="135">
        <v>2</v>
      </c>
      <c r="AI170" s="135">
        <v>0</v>
      </c>
      <c r="AJ170" s="135">
        <v>0</v>
      </c>
      <c r="AK170" s="135">
        <v>0</v>
      </c>
      <c r="AL170" s="135">
        <v>0</v>
      </c>
      <c r="AM170" s="135">
        <v>0</v>
      </c>
      <c r="AN170" s="135">
        <v>0</v>
      </c>
      <c r="AO170" s="135">
        <v>0</v>
      </c>
      <c r="AP170" s="135">
        <v>1</v>
      </c>
    </row>
    <row r="171" spans="1:42" ht="15.6" x14ac:dyDescent="0.3">
      <c r="A171" s="160" t="s">
        <v>304</v>
      </c>
      <c r="B171" s="159">
        <v>32</v>
      </c>
      <c r="C171" s="135">
        <v>0</v>
      </c>
      <c r="D171" s="135">
        <v>0</v>
      </c>
      <c r="E171" s="135">
        <v>0</v>
      </c>
      <c r="F171" s="135">
        <v>0</v>
      </c>
      <c r="G171" s="135">
        <v>0</v>
      </c>
      <c r="H171" s="135">
        <v>4</v>
      </c>
      <c r="I171" s="135">
        <v>0</v>
      </c>
      <c r="J171" s="135">
        <v>0</v>
      </c>
      <c r="K171" s="135">
        <v>0</v>
      </c>
      <c r="L171" s="135">
        <v>0</v>
      </c>
      <c r="M171" s="135">
        <v>1</v>
      </c>
      <c r="N171" s="135">
        <v>0</v>
      </c>
      <c r="O171" s="135">
        <v>0</v>
      </c>
      <c r="P171" s="135">
        <v>0</v>
      </c>
      <c r="Q171" s="135">
        <v>0</v>
      </c>
      <c r="R171" s="135">
        <v>0</v>
      </c>
      <c r="S171" s="135">
        <v>14</v>
      </c>
      <c r="T171" s="135">
        <v>2</v>
      </c>
      <c r="U171" s="135">
        <v>0</v>
      </c>
      <c r="V171" s="135">
        <v>0</v>
      </c>
      <c r="W171" s="135">
        <v>0</v>
      </c>
      <c r="X171" s="135">
        <v>0</v>
      </c>
      <c r="Y171" s="135">
        <v>0</v>
      </c>
      <c r="Z171" s="135">
        <v>0</v>
      </c>
      <c r="AA171" s="135">
        <v>0</v>
      </c>
      <c r="AB171" s="135">
        <v>0</v>
      </c>
      <c r="AC171" s="135">
        <v>2</v>
      </c>
      <c r="AD171" s="135">
        <v>0</v>
      </c>
      <c r="AE171" s="135">
        <v>2</v>
      </c>
      <c r="AF171" s="135">
        <v>0</v>
      </c>
      <c r="AG171" s="135">
        <v>3</v>
      </c>
      <c r="AH171" s="135">
        <v>0</v>
      </c>
      <c r="AI171" s="135">
        <v>0</v>
      </c>
      <c r="AJ171" s="135">
        <v>0</v>
      </c>
      <c r="AK171" s="135">
        <v>0</v>
      </c>
      <c r="AL171" s="135">
        <v>0</v>
      </c>
      <c r="AM171" s="135">
        <v>3</v>
      </c>
      <c r="AN171" s="135">
        <v>0</v>
      </c>
      <c r="AO171" s="135">
        <v>0</v>
      </c>
      <c r="AP171" s="135">
        <v>1</v>
      </c>
    </row>
    <row r="172" spans="1:42" ht="15.6" x14ac:dyDescent="0.3">
      <c r="A172" s="160" t="s">
        <v>713</v>
      </c>
      <c r="B172" s="159">
        <v>0</v>
      </c>
      <c r="C172" s="135">
        <v>0</v>
      </c>
      <c r="D172" s="135">
        <v>0</v>
      </c>
      <c r="E172" s="135">
        <v>0</v>
      </c>
      <c r="F172" s="135">
        <v>0</v>
      </c>
      <c r="G172" s="135">
        <v>0</v>
      </c>
      <c r="H172" s="135">
        <v>0</v>
      </c>
      <c r="I172" s="135">
        <v>0</v>
      </c>
      <c r="J172" s="135">
        <v>0</v>
      </c>
      <c r="K172" s="135">
        <v>0</v>
      </c>
      <c r="L172" s="135">
        <v>0</v>
      </c>
      <c r="M172" s="135">
        <v>0</v>
      </c>
      <c r="N172" s="135">
        <v>0</v>
      </c>
      <c r="O172" s="135">
        <v>0</v>
      </c>
      <c r="P172" s="135">
        <v>0</v>
      </c>
      <c r="Q172" s="135">
        <v>0</v>
      </c>
      <c r="R172" s="135">
        <v>0</v>
      </c>
      <c r="S172" s="135">
        <v>0</v>
      </c>
      <c r="T172" s="135">
        <v>0</v>
      </c>
      <c r="U172" s="135">
        <v>0</v>
      </c>
      <c r="V172" s="135">
        <v>0</v>
      </c>
      <c r="W172" s="135">
        <v>0</v>
      </c>
      <c r="X172" s="135">
        <v>0</v>
      </c>
      <c r="Y172" s="135">
        <v>0</v>
      </c>
      <c r="Z172" s="135">
        <v>0</v>
      </c>
      <c r="AA172" s="135">
        <v>0</v>
      </c>
      <c r="AB172" s="135">
        <v>0</v>
      </c>
      <c r="AC172" s="135">
        <v>0</v>
      </c>
      <c r="AD172" s="135">
        <v>0</v>
      </c>
      <c r="AE172" s="135">
        <v>0</v>
      </c>
      <c r="AF172" s="135">
        <v>0</v>
      </c>
      <c r="AG172" s="135">
        <v>0</v>
      </c>
      <c r="AH172" s="135">
        <v>0</v>
      </c>
      <c r="AI172" s="135">
        <v>0</v>
      </c>
      <c r="AJ172" s="135">
        <v>0</v>
      </c>
      <c r="AK172" s="135">
        <v>0</v>
      </c>
      <c r="AL172" s="135">
        <v>0</v>
      </c>
      <c r="AM172" s="135">
        <v>0</v>
      </c>
      <c r="AN172" s="135">
        <v>0</v>
      </c>
      <c r="AO172" s="135">
        <v>0</v>
      </c>
      <c r="AP172" s="135">
        <v>0</v>
      </c>
    </row>
    <row r="173" spans="1:42" ht="15.6" x14ac:dyDescent="0.3">
      <c r="A173" s="160" t="s">
        <v>501</v>
      </c>
      <c r="B173" s="159">
        <v>0</v>
      </c>
      <c r="C173" s="135">
        <v>0</v>
      </c>
      <c r="D173" s="135">
        <v>0</v>
      </c>
      <c r="E173" s="135">
        <v>0</v>
      </c>
      <c r="F173" s="135">
        <v>0</v>
      </c>
      <c r="G173" s="135">
        <v>0</v>
      </c>
      <c r="H173" s="135">
        <v>0</v>
      </c>
      <c r="I173" s="135">
        <v>0</v>
      </c>
      <c r="J173" s="135">
        <v>0</v>
      </c>
      <c r="K173" s="135">
        <v>0</v>
      </c>
      <c r="L173" s="135">
        <v>0</v>
      </c>
      <c r="M173" s="135">
        <v>0</v>
      </c>
      <c r="N173" s="135">
        <v>0</v>
      </c>
      <c r="O173" s="135">
        <v>0</v>
      </c>
      <c r="P173" s="135">
        <v>0</v>
      </c>
      <c r="Q173" s="135">
        <v>0</v>
      </c>
      <c r="R173" s="135">
        <v>0</v>
      </c>
      <c r="S173" s="135">
        <v>0</v>
      </c>
      <c r="T173" s="135">
        <v>0</v>
      </c>
      <c r="U173" s="135">
        <v>0</v>
      </c>
      <c r="V173" s="135">
        <v>0</v>
      </c>
      <c r="W173" s="135">
        <v>0</v>
      </c>
      <c r="X173" s="135">
        <v>0</v>
      </c>
      <c r="Y173" s="135">
        <v>0</v>
      </c>
      <c r="Z173" s="135">
        <v>0</v>
      </c>
      <c r="AA173" s="135">
        <v>0</v>
      </c>
      <c r="AB173" s="135">
        <v>0</v>
      </c>
      <c r="AC173" s="135">
        <v>0</v>
      </c>
      <c r="AD173" s="135">
        <v>0</v>
      </c>
      <c r="AE173" s="135">
        <v>0</v>
      </c>
      <c r="AF173" s="135">
        <v>0</v>
      </c>
      <c r="AG173" s="135">
        <v>0</v>
      </c>
      <c r="AH173" s="135">
        <v>0</v>
      </c>
      <c r="AI173" s="135">
        <v>0</v>
      </c>
      <c r="AJ173" s="135">
        <v>0</v>
      </c>
      <c r="AK173" s="135">
        <v>0</v>
      </c>
      <c r="AL173" s="135">
        <v>0</v>
      </c>
      <c r="AM173" s="135">
        <v>0</v>
      </c>
      <c r="AN173" s="135">
        <v>0</v>
      </c>
      <c r="AO173" s="135">
        <v>0</v>
      </c>
      <c r="AP173" s="135">
        <v>0</v>
      </c>
    </row>
    <row r="174" spans="1:42" ht="15.6" x14ac:dyDescent="0.3">
      <c r="A174" s="160" t="s">
        <v>714</v>
      </c>
      <c r="B174" s="159">
        <v>27</v>
      </c>
      <c r="C174" s="135">
        <v>0</v>
      </c>
      <c r="D174" s="135">
        <v>0</v>
      </c>
      <c r="E174" s="135">
        <v>0</v>
      </c>
      <c r="F174" s="135">
        <v>0</v>
      </c>
      <c r="G174" s="135">
        <v>0</v>
      </c>
      <c r="H174" s="135">
        <v>0</v>
      </c>
      <c r="I174" s="135">
        <v>0</v>
      </c>
      <c r="J174" s="135">
        <v>0</v>
      </c>
      <c r="K174" s="135">
        <v>0</v>
      </c>
      <c r="L174" s="135">
        <v>0</v>
      </c>
      <c r="M174" s="135">
        <v>0</v>
      </c>
      <c r="N174" s="135">
        <v>0</v>
      </c>
      <c r="O174" s="135">
        <v>0</v>
      </c>
      <c r="P174" s="135">
        <v>0</v>
      </c>
      <c r="Q174" s="135">
        <v>0</v>
      </c>
      <c r="R174" s="135">
        <v>0</v>
      </c>
      <c r="S174" s="135">
        <v>24</v>
      </c>
      <c r="T174" s="135">
        <v>0</v>
      </c>
      <c r="U174" s="135">
        <v>0</v>
      </c>
      <c r="V174" s="135">
        <v>0</v>
      </c>
      <c r="W174" s="135">
        <v>0</v>
      </c>
      <c r="X174" s="135">
        <v>0</v>
      </c>
      <c r="Y174" s="135">
        <v>0</v>
      </c>
      <c r="Z174" s="135">
        <v>0</v>
      </c>
      <c r="AA174" s="135">
        <v>0</v>
      </c>
      <c r="AB174" s="135">
        <v>0</v>
      </c>
      <c r="AC174" s="135">
        <v>0</v>
      </c>
      <c r="AD174" s="135">
        <v>0</v>
      </c>
      <c r="AE174" s="135">
        <v>0</v>
      </c>
      <c r="AF174" s="135">
        <v>0</v>
      </c>
      <c r="AG174" s="135">
        <v>2</v>
      </c>
      <c r="AH174" s="135">
        <v>0</v>
      </c>
      <c r="AI174" s="135">
        <v>0</v>
      </c>
      <c r="AJ174" s="135">
        <v>0</v>
      </c>
      <c r="AK174" s="135">
        <v>0</v>
      </c>
      <c r="AL174" s="135">
        <v>0</v>
      </c>
      <c r="AM174" s="135">
        <v>0</v>
      </c>
      <c r="AN174" s="135">
        <v>0</v>
      </c>
      <c r="AO174" s="135">
        <v>0</v>
      </c>
      <c r="AP174" s="135">
        <v>1</v>
      </c>
    </row>
    <row r="175" spans="1:42" ht="15.6" x14ac:dyDescent="0.3">
      <c r="A175" s="160" t="s">
        <v>550</v>
      </c>
      <c r="B175" s="159">
        <v>23</v>
      </c>
      <c r="C175" s="135">
        <v>0</v>
      </c>
      <c r="D175" s="135">
        <v>0</v>
      </c>
      <c r="E175" s="135">
        <v>0</v>
      </c>
      <c r="F175" s="135">
        <v>0</v>
      </c>
      <c r="G175" s="135">
        <v>0</v>
      </c>
      <c r="H175" s="135">
        <v>0</v>
      </c>
      <c r="I175" s="135">
        <v>0</v>
      </c>
      <c r="J175" s="135">
        <v>0</v>
      </c>
      <c r="K175" s="135">
        <v>0</v>
      </c>
      <c r="L175" s="135">
        <v>0</v>
      </c>
      <c r="M175" s="135">
        <v>0</v>
      </c>
      <c r="N175" s="135">
        <v>0</v>
      </c>
      <c r="O175" s="135">
        <v>0</v>
      </c>
      <c r="P175" s="135">
        <v>0</v>
      </c>
      <c r="Q175" s="135">
        <v>0</v>
      </c>
      <c r="R175" s="135">
        <v>0</v>
      </c>
      <c r="S175" s="135">
        <v>12</v>
      </c>
      <c r="T175" s="135">
        <v>0</v>
      </c>
      <c r="U175" s="135">
        <v>0</v>
      </c>
      <c r="V175" s="135">
        <v>0</v>
      </c>
      <c r="W175" s="135">
        <v>0</v>
      </c>
      <c r="X175" s="135">
        <v>0</v>
      </c>
      <c r="Y175" s="135">
        <v>0</v>
      </c>
      <c r="Z175" s="135">
        <v>0</v>
      </c>
      <c r="AA175" s="135">
        <v>0</v>
      </c>
      <c r="AB175" s="135">
        <v>0</v>
      </c>
      <c r="AC175" s="135">
        <v>5</v>
      </c>
      <c r="AD175" s="135">
        <v>0</v>
      </c>
      <c r="AE175" s="135">
        <v>0</v>
      </c>
      <c r="AF175" s="135">
        <v>0</v>
      </c>
      <c r="AG175" s="135">
        <v>2</v>
      </c>
      <c r="AH175" s="135">
        <v>1</v>
      </c>
      <c r="AI175" s="135">
        <v>0</v>
      </c>
      <c r="AJ175" s="135">
        <v>1</v>
      </c>
      <c r="AK175" s="135">
        <v>0</v>
      </c>
      <c r="AL175" s="135">
        <v>0</v>
      </c>
      <c r="AM175" s="135">
        <v>0</v>
      </c>
      <c r="AN175" s="135">
        <v>1</v>
      </c>
      <c r="AO175" s="135">
        <v>0</v>
      </c>
      <c r="AP175" s="135">
        <v>1</v>
      </c>
    </row>
    <row r="176" spans="1:42" ht="15.6" x14ac:dyDescent="0.3">
      <c r="A176" s="160" t="s">
        <v>715</v>
      </c>
      <c r="B176" s="159">
        <v>0</v>
      </c>
      <c r="C176" s="135">
        <v>0</v>
      </c>
      <c r="D176" s="135">
        <v>0</v>
      </c>
      <c r="E176" s="135">
        <v>0</v>
      </c>
      <c r="F176" s="135">
        <v>0</v>
      </c>
      <c r="G176" s="135">
        <v>0</v>
      </c>
      <c r="H176" s="135">
        <v>0</v>
      </c>
      <c r="I176" s="135">
        <v>0</v>
      </c>
      <c r="J176" s="135">
        <v>0</v>
      </c>
      <c r="K176" s="135">
        <v>0</v>
      </c>
      <c r="L176" s="135">
        <v>0</v>
      </c>
      <c r="M176" s="135">
        <v>0</v>
      </c>
      <c r="N176" s="135">
        <v>0</v>
      </c>
      <c r="O176" s="135">
        <v>0</v>
      </c>
      <c r="P176" s="135">
        <v>0</v>
      </c>
      <c r="Q176" s="135">
        <v>0</v>
      </c>
      <c r="R176" s="135">
        <v>0</v>
      </c>
      <c r="S176" s="135">
        <v>0</v>
      </c>
      <c r="T176" s="135">
        <v>0</v>
      </c>
      <c r="U176" s="135">
        <v>0</v>
      </c>
      <c r="V176" s="135">
        <v>0</v>
      </c>
      <c r="W176" s="135">
        <v>0</v>
      </c>
      <c r="X176" s="135">
        <v>0</v>
      </c>
      <c r="Y176" s="135">
        <v>0</v>
      </c>
      <c r="Z176" s="135">
        <v>0</v>
      </c>
      <c r="AA176" s="135">
        <v>0</v>
      </c>
      <c r="AB176" s="135">
        <v>0</v>
      </c>
      <c r="AC176" s="135">
        <v>0</v>
      </c>
      <c r="AD176" s="135">
        <v>0</v>
      </c>
      <c r="AE176" s="135">
        <v>0</v>
      </c>
      <c r="AF176" s="135">
        <v>0</v>
      </c>
      <c r="AG176" s="135">
        <v>0</v>
      </c>
      <c r="AH176" s="135">
        <v>0</v>
      </c>
      <c r="AI176" s="135">
        <v>0</v>
      </c>
      <c r="AJ176" s="135">
        <v>0</v>
      </c>
      <c r="AK176" s="135">
        <v>0</v>
      </c>
      <c r="AL176" s="135">
        <v>0</v>
      </c>
      <c r="AM176" s="135">
        <v>0</v>
      </c>
      <c r="AN176" s="135">
        <v>0</v>
      </c>
      <c r="AO176" s="135">
        <v>0</v>
      </c>
      <c r="AP176" s="135">
        <v>0</v>
      </c>
    </row>
    <row r="177" spans="1:42" ht="15.6" x14ac:dyDescent="0.3">
      <c r="A177" s="160" t="s">
        <v>580</v>
      </c>
      <c r="B177" s="159">
        <v>1</v>
      </c>
      <c r="C177" s="135">
        <v>0</v>
      </c>
      <c r="D177" s="135">
        <v>0</v>
      </c>
      <c r="E177" s="135">
        <v>0</v>
      </c>
      <c r="F177" s="135">
        <v>0</v>
      </c>
      <c r="G177" s="135">
        <v>0</v>
      </c>
      <c r="H177" s="135">
        <v>0</v>
      </c>
      <c r="I177" s="135">
        <v>0</v>
      </c>
      <c r="J177" s="135">
        <v>0</v>
      </c>
      <c r="K177" s="135">
        <v>0</v>
      </c>
      <c r="L177" s="135">
        <v>0</v>
      </c>
      <c r="M177" s="135">
        <v>0</v>
      </c>
      <c r="N177" s="135">
        <v>0</v>
      </c>
      <c r="O177" s="135">
        <v>0</v>
      </c>
      <c r="P177" s="135">
        <v>0</v>
      </c>
      <c r="Q177" s="135">
        <v>0</v>
      </c>
      <c r="R177" s="135">
        <v>0</v>
      </c>
      <c r="S177" s="135">
        <v>0</v>
      </c>
      <c r="T177" s="135">
        <v>0</v>
      </c>
      <c r="U177" s="135">
        <v>0</v>
      </c>
      <c r="V177" s="135">
        <v>0</v>
      </c>
      <c r="W177" s="135">
        <v>0</v>
      </c>
      <c r="X177" s="135">
        <v>0</v>
      </c>
      <c r="Y177" s="135">
        <v>0</v>
      </c>
      <c r="Z177" s="135">
        <v>0</v>
      </c>
      <c r="AA177" s="135">
        <v>0</v>
      </c>
      <c r="AB177" s="135">
        <v>0</v>
      </c>
      <c r="AC177" s="135">
        <v>0</v>
      </c>
      <c r="AD177" s="135">
        <v>0</v>
      </c>
      <c r="AE177" s="135">
        <v>0</v>
      </c>
      <c r="AF177" s="135">
        <v>0</v>
      </c>
      <c r="AG177" s="135">
        <v>1</v>
      </c>
      <c r="AH177" s="135">
        <v>0</v>
      </c>
      <c r="AI177" s="135">
        <v>0</v>
      </c>
      <c r="AJ177" s="135">
        <v>0</v>
      </c>
      <c r="AK177" s="135">
        <v>0</v>
      </c>
      <c r="AL177" s="135">
        <v>0</v>
      </c>
      <c r="AM177" s="135">
        <v>0</v>
      </c>
      <c r="AN177" s="135">
        <v>0</v>
      </c>
      <c r="AO177" s="135">
        <v>0</v>
      </c>
      <c r="AP177" s="135">
        <v>0</v>
      </c>
    </row>
    <row r="178" spans="1:42" ht="15.6" x14ac:dyDescent="0.3">
      <c r="A178" s="160" t="s">
        <v>716</v>
      </c>
      <c r="B178" s="159">
        <v>91</v>
      </c>
      <c r="C178" s="135">
        <v>0</v>
      </c>
      <c r="D178" s="135">
        <v>0</v>
      </c>
      <c r="E178" s="135">
        <v>0</v>
      </c>
      <c r="F178" s="135">
        <v>0</v>
      </c>
      <c r="G178" s="135">
        <v>0</v>
      </c>
      <c r="H178" s="135">
        <v>1</v>
      </c>
      <c r="I178" s="135">
        <v>0</v>
      </c>
      <c r="J178" s="135">
        <v>0</v>
      </c>
      <c r="K178" s="135">
        <v>0</v>
      </c>
      <c r="L178" s="135">
        <v>0</v>
      </c>
      <c r="M178" s="135">
        <v>0</v>
      </c>
      <c r="N178" s="135">
        <v>0</v>
      </c>
      <c r="O178" s="135">
        <v>0</v>
      </c>
      <c r="P178" s="135">
        <v>0</v>
      </c>
      <c r="Q178" s="135">
        <v>0</v>
      </c>
      <c r="R178" s="135">
        <v>0</v>
      </c>
      <c r="S178" s="135">
        <v>78</v>
      </c>
      <c r="T178" s="135">
        <v>0</v>
      </c>
      <c r="U178" s="135">
        <v>0</v>
      </c>
      <c r="V178" s="135">
        <v>0</v>
      </c>
      <c r="W178" s="135">
        <v>0</v>
      </c>
      <c r="X178" s="135">
        <v>0</v>
      </c>
      <c r="Y178" s="135">
        <v>0</v>
      </c>
      <c r="Z178" s="135">
        <v>0</v>
      </c>
      <c r="AA178" s="135">
        <v>0</v>
      </c>
      <c r="AB178" s="135">
        <v>0</v>
      </c>
      <c r="AC178" s="135">
        <v>1</v>
      </c>
      <c r="AD178" s="135">
        <v>0</v>
      </c>
      <c r="AE178" s="135">
        <v>0</v>
      </c>
      <c r="AF178" s="135">
        <v>0</v>
      </c>
      <c r="AG178" s="135">
        <v>4</v>
      </c>
      <c r="AH178" s="135">
        <v>1</v>
      </c>
      <c r="AI178" s="135">
        <v>0</v>
      </c>
      <c r="AJ178" s="135">
        <v>0</v>
      </c>
      <c r="AK178" s="135">
        <v>0</v>
      </c>
      <c r="AL178" s="135">
        <v>0</v>
      </c>
      <c r="AM178" s="135">
        <v>0</v>
      </c>
      <c r="AN178" s="135">
        <v>0</v>
      </c>
      <c r="AO178" s="135">
        <v>0</v>
      </c>
      <c r="AP178" s="135">
        <v>6</v>
      </c>
    </row>
    <row r="179" spans="1:42" ht="15.6" x14ac:dyDescent="0.3">
      <c r="A179" s="160" t="s">
        <v>584</v>
      </c>
      <c r="B179" s="159">
        <v>0</v>
      </c>
      <c r="C179" s="135">
        <v>0</v>
      </c>
      <c r="D179" s="135">
        <v>0</v>
      </c>
      <c r="E179" s="135">
        <v>0</v>
      </c>
      <c r="F179" s="135">
        <v>0</v>
      </c>
      <c r="G179" s="135">
        <v>0</v>
      </c>
      <c r="H179" s="135">
        <v>0</v>
      </c>
      <c r="I179" s="135">
        <v>0</v>
      </c>
      <c r="J179" s="135">
        <v>0</v>
      </c>
      <c r="K179" s="135">
        <v>0</v>
      </c>
      <c r="L179" s="135">
        <v>0</v>
      </c>
      <c r="M179" s="135">
        <v>0</v>
      </c>
      <c r="N179" s="135">
        <v>0</v>
      </c>
      <c r="O179" s="135">
        <v>0</v>
      </c>
      <c r="P179" s="135">
        <v>0</v>
      </c>
      <c r="Q179" s="135">
        <v>0</v>
      </c>
      <c r="R179" s="135">
        <v>0</v>
      </c>
      <c r="S179" s="135">
        <v>0</v>
      </c>
      <c r="T179" s="135">
        <v>0</v>
      </c>
      <c r="U179" s="135">
        <v>0</v>
      </c>
      <c r="V179" s="135">
        <v>0</v>
      </c>
      <c r="W179" s="135">
        <v>0</v>
      </c>
      <c r="X179" s="135">
        <v>0</v>
      </c>
      <c r="Y179" s="135">
        <v>0</v>
      </c>
      <c r="Z179" s="135">
        <v>0</v>
      </c>
      <c r="AA179" s="135">
        <v>0</v>
      </c>
      <c r="AB179" s="135">
        <v>0</v>
      </c>
      <c r="AC179" s="135">
        <v>0</v>
      </c>
      <c r="AD179" s="135">
        <v>0</v>
      </c>
      <c r="AE179" s="135">
        <v>0</v>
      </c>
      <c r="AF179" s="135">
        <v>0</v>
      </c>
      <c r="AG179" s="135">
        <v>0</v>
      </c>
      <c r="AH179" s="135">
        <v>0</v>
      </c>
      <c r="AI179" s="135">
        <v>0</v>
      </c>
      <c r="AJ179" s="135">
        <v>0</v>
      </c>
      <c r="AK179" s="135">
        <v>0</v>
      </c>
      <c r="AL179" s="135">
        <v>0</v>
      </c>
      <c r="AM179" s="135">
        <v>0</v>
      </c>
      <c r="AN179" s="135">
        <v>0</v>
      </c>
      <c r="AO179" s="135">
        <v>0</v>
      </c>
      <c r="AP179" s="135">
        <v>0</v>
      </c>
    </row>
    <row r="180" spans="1:42" ht="15.6" x14ac:dyDescent="0.3">
      <c r="A180" s="160" t="s">
        <v>717</v>
      </c>
      <c r="B180" s="159">
        <v>0</v>
      </c>
      <c r="C180" s="135">
        <v>0</v>
      </c>
      <c r="D180" s="135">
        <v>0</v>
      </c>
      <c r="E180" s="135">
        <v>0</v>
      </c>
      <c r="F180" s="135">
        <v>0</v>
      </c>
      <c r="G180" s="135">
        <v>0</v>
      </c>
      <c r="H180" s="135">
        <v>0</v>
      </c>
      <c r="I180" s="135">
        <v>0</v>
      </c>
      <c r="J180" s="135">
        <v>0</v>
      </c>
      <c r="K180" s="135">
        <v>0</v>
      </c>
      <c r="L180" s="135">
        <v>0</v>
      </c>
      <c r="M180" s="135">
        <v>0</v>
      </c>
      <c r="N180" s="135">
        <v>0</v>
      </c>
      <c r="O180" s="135">
        <v>0</v>
      </c>
      <c r="P180" s="135">
        <v>0</v>
      </c>
      <c r="Q180" s="135">
        <v>0</v>
      </c>
      <c r="R180" s="135">
        <v>0</v>
      </c>
      <c r="S180" s="135">
        <v>0</v>
      </c>
      <c r="T180" s="135">
        <v>0</v>
      </c>
      <c r="U180" s="135">
        <v>0</v>
      </c>
      <c r="V180" s="135">
        <v>0</v>
      </c>
      <c r="W180" s="135">
        <v>0</v>
      </c>
      <c r="X180" s="135">
        <v>0</v>
      </c>
      <c r="Y180" s="135">
        <v>0</v>
      </c>
      <c r="Z180" s="135">
        <v>0</v>
      </c>
      <c r="AA180" s="135">
        <v>0</v>
      </c>
      <c r="AB180" s="135">
        <v>0</v>
      </c>
      <c r="AC180" s="135">
        <v>0</v>
      </c>
      <c r="AD180" s="135">
        <v>0</v>
      </c>
      <c r="AE180" s="135">
        <v>0</v>
      </c>
      <c r="AF180" s="135">
        <v>0</v>
      </c>
      <c r="AG180" s="135">
        <v>0</v>
      </c>
      <c r="AH180" s="135">
        <v>0</v>
      </c>
      <c r="AI180" s="135">
        <v>0</v>
      </c>
      <c r="AJ180" s="135">
        <v>0</v>
      </c>
      <c r="AK180" s="135">
        <v>0</v>
      </c>
      <c r="AL180" s="135">
        <v>0</v>
      </c>
      <c r="AM180" s="135">
        <v>0</v>
      </c>
      <c r="AN180" s="135">
        <v>0</v>
      </c>
      <c r="AO180" s="135">
        <v>0</v>
      </c>
      <c r="AP180" s="135">
        <v>0</v>
      </c>
    </row>
    <row r="181" spans="1:42" ht="15.6" x14ac:dyDescent="0.3">
      <c r="A181" s="160" t="s">
        <v>585</v>
      </c>
      <c r="B181" s="159">
        <v>0</v>
      </c>
      <c r="C181" s="135">
        <v>0</v>
      </c>
      <c r="D181" s="135">
        <v>0</v>
      </c>
      <c r="E181" s="135">
        <v>0</v>
      </c>
      <c r="F181" s="135">
        <v>0</v>
      </c>
      <c r="G181" s="135">
        <v>0</v>
      </c>
      <c r="H181" s="135">
        <v>0</v>
      </c>
      <c r="I181" s="135">
        <v>0</v>
      </c>
      <c r="J181" s="135">
        <v>0</v>
      </c>
      <c r="K181" s="135">
        <v>0</v>
      </c>
      <c r="L181" s="135">
        <v>0</v>
      </c>
      <c r="M181" s="135">
        <v>0</v>
      </c>
      <c r="N181" s="135">
        <v>0</v>
      </c>
      <c r="O181" s="135">
        <v>0</v>
      </c>
      <c r="P181" s="135">
        <v>0</v>
      </c>
      <c r="Q181" s="135">
        <v>0</v>
      </c>
      <c r="R181" s="135">
        <v>0</v>
      </c>
      <c r="S181" s="135">
        <v>0</v>
      </c>
      <c r="T181" s="135">
        <v>0</v>
      </c>
      <c r="U181" s="135">
        <v>0</v>
      </c>
      <c r="V181" s="135">
        <v>0</v>
      </c>
      <c r="W181" s="135">
        <v>0</v>
      </c>
      <c r="X181" s="135">
        <v>0</v>
      </c>
      <c r="Y181" s="135">
        <v>0</v>
      </c>
      <c r="Z181" s="135">
        <v>0</v>
      </c>
      <c r="AA181" s="135">
        <v>0</v>
      </c>
      <c r="AB181" s="135">
        <v>0</v>
      </c>
      <c r="AC181" s="135">
        <v>0</v>
      </c>
      <c r="AD181" s="135">
        <v>0</v>
      </c>
      <c r="AE181" s="135">
        <v>0</v>
      </c>
      <c r="AF181" s="135">
        <v>0</v>
      </c>
      <c r="AG181" s="135">
        <v>0</v>
      </c>
      <c r="AH181" s="135">
        <v>0</v>
      </c>
      <c r="AI181" s="135">
        <v>0</v>
      </c>
      <c r="AJ181" s="135">
        <v>0</v>
      </c>
      <c r="AK181" s="135">
        <v>0</v>
      </c>
      <c r="AL181" s="135">
        <v>0</v>
      </c>
      <c r="AM181" s="135">
        <v>0</v>
      </c>
      <c r="AN181" s="135">
        <v>0</v>
      </c>
      <c r="AO181" s="135">
        <v>0</v>
      </c>
      <c r="AP181" s="135">
        <v>0</v>
      </c>
    </row>
    <row r="182" spans="1:42" ht="15.6" x14ac:dyDescent="0.3">
      <c r="A182" s="160" t="s">
        <v>718</v>
      </c>
      <c r="B182" s="159">
        <v>0</v>
      </c>
      <c r="C182" s="135">
        <v>0</v>
      </c>
      <c r="D182" s="135">
        <v>0</v>
      </c>
      <c r="E182" s="135">
        <v>0</v>
      </c>
      <c r="F182" s="135">
        <v>0</v>
      </c>
      <c r="G182" s="135">
        <v>0</v>
      </c>
      <c r="H182" s="135">
        <v>0</v>
      </c>
      <c r="I182" s="135">
        <v>0</v>
      </c>
      <c r="J182" s="135">
        <v>0</v>
      </c>
      <c r="K182" s="135">
        <v>0</v>
      </c>
      <c r="L182" s="135">
        <v>0</v>
      </c>
      <c r="M182" s="135">
        <v>0</v>
      </c>
      <c r="N182" s="135">
        <v>0</v>
      </c>
      <c r="O182" s="135">
        <v>0</v>
      </c>
      <c r="P182" s="135">
        <v>0</v>
      </c>
      <c r="Q182" s="135">
        <v>0</v>
      </c>
      <c r="R182" s="135">
        <v>0</v>
      </c>
      <c r="S182" s="135">
        <v>0</v>
      </c>
      <c r="T182" s="135">
        <v>0</v>
      </c>
      <c r="U182" s="135">
        <v>0</v>
      </c>
      <c r="V182" s="135">
        <v>0</v>
      </c>
      <c r="W182" s="135">
        <v>0</v>
      </c>
      <c r="X182" s="135">
        <v>0</v>
      </c>
      <c r="Y182" s="135">
        <v>0</v>
      </c>
      <c r="Z182" s="135">
        <v>0</v>
      </c>
      <c r="AA182" s="135">
        <v>0</v>
      </c>
      <c r="AB182" s="135">
        <v>0</v>
      </c>
      <c r="AC182" s="135">
        <v>0</v>
      </c>
      <c r="AD182" s="135">
        <v>0</v>
      </c>
      <c r="AE182" s="135">
        <v>0</v>
      </c>
      <c r="AF182" s="135">
        <v>0</v>
      </c>
      <c r="AG182" s="135">
        <v>0</v>
      </c>
      <c r="AH182" s="135">
        <v>0</v>
      </c>
      <c r="AI182" s="135">
        <v>0</v>
      </c>
      <c r="AJ182" s="135">
        <v>0</v>
      </c>
      <c r="AK182" s="135">
        <v>0</v>
      </c>
      <c r="AL182" s="135">
        <v>0</v>
      </c>
      <c r="AM182" s="135">
        <v>0</v>
      </c>
      <c r="AN182" s="135">
        <v>0</v>
      </c>
      <c r="AO182" s="135">
        <v>0</v>
      </c>
      <c r="AP182" s="135">
        <v>0</v>
      </c>
    </row>
    <row r="183" spans="1:42" ht="15.6" x14ac:dyDescent="0.3">
      <c r="A183" s="160" t="s">
        <v>552</v>
      </c>
      <c r="B183" s="159">
        <v>0</v>
      </c>
      <c r="C183" s="135">
        <v>0</v>
      </c>
      <c r="D183" s="135">
        <v>0</v>
      </c>
      <c r="E183" s="135">
        <v>0</v>
      </c>
      <c r="F183" s="135">
        <v>0</v>
      </c>
      <c r="G183" s="135">
        <v>0</v>
      </c>
      <c r="H183" s="135">
        <v>0</v>
      </c>
      <c r="I183" s="135">
        <v>0</v>
      </c>
      <c r="J183" s="135">
        <v>0</v>
      </c>
      <c r="K183" s="135">
        <v>0</v>
      </c>
      <c r="L183" s="135">
        <v>0</v>
      </c>
      <c r="M183" s="135">
        <v>0</v>
      </c>
      <c r="N183" s="135">
        <v>0</v>
      </c>
      <c r="O183" s="135">
        <v>0</v>
      </c>
      <c r="P183" s="135">
        <v>0</v>
      </c>
      <c r="Q183" s="135">
        <v>0</v>
      </c>
      <c r="R183" s="135">
        <v>0</v>
      </c>
      <c r="S183" s="135">
        <v>0</v>
      </c>
      <c r="T183" s="135">
        <v>0</v>
      </c>
      <c r="U183" s="135">
        <v>0</v>
      </c>
      <c r="V183" s="135">
        <v>0</v>
      </c>
      <c r="W183" s="135">
        <v>0</v>
      </c>
      <c r="X183" s="135">
        <v>0</v>
      </c>
      <c r="Y183" s="135">
        <v>0</v>
      </c>
      <c r="Z183" s="135">
        <v>0</v>
      </c>
      <c r="AA183" s="135">
        <v>0</v>
      </c>
      <c r="AB183" s="135">
        <v>0</v>
      </c>
      <c r="AC183" s="135">
        <v>0</v>
      </c>
      <c r="AD183" s="135">
        <v>0</v>
      </c>
      <c r="AE183" s="135">
        <v>0</v>
      </c>
      <c r="AF183" s="135">
        <v>0</v>
      </c>
      <c r="AG183" s="135">
        <v>0</v>
      </c>
      <c r="AH183" s="135">
        <v>0</v>
      </c>
      <c r="AI183" s="135">
        <v>0</v>
      </c>
      <c r="AJ183" s="135">
        <v>0</v>
      </c>
      <c r="AK183" s="135">
        <v>0</v>
      </c>
      <c r="AL183" s="135">
        <v>0</v>
      </c>
      <c r="AM183" s="135">
        <v>0</v>
      </c>
      <c r="AN183" s="135">
        <v>0</v>
      </c>
      <c r="AO183" s="135">
        <v>0</v>
      </c>
      <c r="AP183" s="135">
        <v>0</v>
      </c>
    </row>
    <row r="184" spans="1:42" ht="15.6" x14ac:dyDescent="0.3">
      <c r="A184" s="160" t="s">
        <v>551</v>
      </c>
      <c r="B184" s="159">
        <v>0</v>
      </c>
      <c r="C184" s="135">
        <v>0</v>
      </c>
      <c r="D184" s="135">
        <v>0</v>
      </c>
      <c r="E184" s="135">
        <v>0</v>
      </c>
      <c r="F184" s="135">
        <v>0</v>
      </c>
      <c r="G184" s="135">
        <v>0</v>
      </c>
      <c r="H184" s="135">
        <v>0</v>
      </c>
      <c r="I184" s="135">
        <v>0</v>
      </c>
      <c r="J184" s="135">
        <v>0</v>
      </c>
      <c r="K184" s="135">
        <v>0</v>
      </c>
      <c r="L184" s="135">
        <v>0</v>
      </c>
      <c r="M184" s="135">
        <v>0</v>
      </c>
      <c r="N184" s="135">
        <v>0</v>
      </c>
      <c r="O184" s="135">
        <v>0</v>
      </c>
      <c r="P184" s="135">
        <v>0</v>
      </c>
      <c r="Q184" s="135">
        <v>0</v>
      </c>
      <c r="R184" s="135">
        <v>0</v>
      </c>
      <c r="S184" s="135">
        <v>0</v>
      </c>
      <c r="T184" s="135">
        <v>0</v>
      </c>
      <c r="U184" s="135">
        <v>0</v>
      </c>
      <c r="V184" s="135">
        <v>0</v>
      </c>
      <c r="W184" s="135">
        <v>0</v>
      </c>
      <c r="X184" s="135">
        <v>0</v>
      </c>
      <c r="Y184" s="135">
        <v>0</v>
      </c>
      <c r="Z184" s="135">
        <v>0</v>
      </c>
      <c r="AA184" s="135">
        <v>0</v>
      </c>
      <c r="AB184" s="135">
        <v>0</v>
      </c>
      <c r="AC184" s="135">
        <v>0</v>
      </c>
      <c r="AD184" s="135">
        <v>0</v>
      </c>
      <c r="AE184" s="135">
        <v>0</v>
      </c>
      <c r="AF184" s="135">
        <v>0</v>
      </c>
      <c r="AG184" s="135">
        <v>0</v>
      </c>
      <c r="AH184" s="135">
        <v>0</v>
      </c>
      <c r="AI184" s="135">
        <v>0</v>
      </c>
      <c r="AJ184" s="135">
        <v>0</v>
      </c>
      <c r="AK184" s="135">
        <v>0</v>
      </c>
      <c r="AL184" s="135">
        <v>0</v>
      </c>
      <c r="AM184" s="135">
        <v>0</v>
      </c>
      <c r="AN184" s="135">
        <v>0</v>
      </c>
      <c r="AO184" s="135">
        <v>0</v>
      </c>
      <c r="AP184" s="135">
        <v>0</v>
      </c>
    </row>
    <row r="185" spans="1:42" ht="15.6" x14ac:dyDescent="0.3">
      <c r="A185" s="160" t="s">
        <v>719</v>
      </c>
      <c r="B185" s="159">
        <v>0</v>
      </c>
      <c r="C185" s="135">
        <v>0</v>
      </c>
      <c r="D185" s="135">
        <v>0</v>
      </c>
      <c r="E185" s="135">
        <v>0</v>
      </c>
      <c r="F185" s="135">
        <v>0</v>
      </c>
      <c r="G185" s="135">
        <v>0</v>
      </c>
      <c r="H185" s="135">
        <v>0</v>
      </c>
      <c r="I185" s="135">
        <v>0</v>
      </c>
      <c r="J185" s="135">
        <v>0</v>
      </c>
      <c r="K185" s="135">
        <v>0</v>
      </c>
      <c r="L185" s="135">
        <v>0</v>
      </c>
      <c r="M185" s="135">
        <v>0</v>
      </c>
      <c r="N185" s="135">
        <v>0</v>
      </c>
      <c r="O185" s="135">
        <v>0</v>
      </c>
      <c r="P185" s="135">
        <v>0</v>
      </c>
      <c r="Q185" s="135">
        <v>0</v>
      </c>
      <c r="R185" s="135">
        <v>0</v>
      </c>
      <c r="S185" s="135">
        <v>0</v>
      </c>
      <c r="T185" s="135">
        <v>0</v>
      </c>
      <c r="U185" s="135">
        <v>0</v>
      </c>
      <c r="V185" s="135">
        <v>0</v>
      </c>
      <c r="W185" s="135">
        <v>0</v>
      </c>
      <c r="X185" s="135">
        <v>0</v>
      </c>
      <c r="Y185" s="135">
        <v>0</v>
      </c>
      <c r="Z185" s="135">
        <v>0</v>
      </c>
      <c r="AA185" s="135">
        <v>0</v>
      </c>
      <c r="AB185" s="135">
        <v>0</v>
      </c>
      <c r="AC185" s="135">
        <v>0</v>
      </c>
      <c r="AD185" s="135">
        <v>0</v>
      </c>
      <c r="AE185" s="135">
        <v>0</v>
      </c>
      <c r="AF185" s="135">
        <v>0</v>
      </c>
      <c r="AG185" s="135">
        <v>0</v>
      </c>
      <c r="AH185" s="135">
        <v>0</v>
      </c>
      <c r="AI185" s="135">
        <v>0</v>
      </c>
      <c r="AJ185" s="135">
        <v>0</v>
      </c>
      <c r="AK185" s="135">
        <v>0</v>
      </c>
      <c r="AL185" s="135">
        <v>0</v>
      </c>
      <c r="AM185" s="135">
        <v>0</v>
      </c>
      <c r="AN185" s="135">
        <v>0</v>
      </c>
      <c r="AO185" s="135">
        <v>0</v>
      </c>
      <c r="AP185" s="135">
        <v>0</v>
      </c>
    </row>
    <row r="186" spans="1:42" ht="15.6" x14ac:dyDescent="0.3">
      <c r="A186" s="160" t="s">
        <v>720</v>
      </c>
      <c r="B186" s="159">
        <v>2</v>
      </c>
      <c r="C186" s="135">
        <v>0</v>
      </c>
      <c r="D186" s="135">
        <v>0</v>
      </c>
      <c r="E186" s="135">
        <v>0</v>
      </c>
      <c r="F186" s="135">
        <v>0</v>
      </c>
      <c r="G186" s="135">
        <v>0</v>
      </c>
      <c r="H186" s="135">
        <v>0</v>
      </c>
      <c r="I186" s="135">
        <v>0</v>
      </c>
      <c r="J186" s="135">
        <v>0</v>
      </c>
      <c r="K186" s="135">
        <v>0</v>
      </c>
      <c r="L186" s="135">
        <v>0</v>
      </c>
      <c r="M186" s="135">
        <v>0</v>
      </c>
      <c r="N186" s="135">
        <v>0</v>
      </c>
      <c r="O186" s="135">
        <v>0</v>
      </c>
      <c r="P186" s="135">
        <v>0</v>
      </c>
      <c r="Q186" s="135">
        <v>0</v>
      </c>
      <c r="R186" s="135">
        <v>0</v>
      </c>
      <c r="S186" s="135">
        <v>2</v>
      </c>
      <c r="T186" s="135">
        <v>0</v>
      </c>
      <c r="U186" s="135">
        <v>0</v>
      </c>
      <c r="V186" s="135">
        <v>0</v>
      </c>
      <c r="W186" s="135">
        <v>0</v>
      </c>
      <c r="X186" s="135">
        <v>0</v>
      </c>
      <c r="Y186" s="135">
        <v>0</v>
      </c>
      <c r="Z186" s="135">
        <v>0</v>
      </c>
      <c r="AA186" s="135">
        <v>0</v>
      </c>
      <c r="AB186" s="135">
        <v>0</v>
      </c>
      <c r="AC186" s="135">
        <v>0</v>
      </c>
      <c r="AD186" s="135">
        <v>0</v>
      </c>
      <c r="AE186" s="135">
        <v>0</v>
      </c>
      <c r="AF186" s="135">
        <v>0</v>
      </c>
      <c r="AG186" s="135">
        <v>0</v>
      </c>
      <c r="AH186" s="135">
        <v>0</v>
      </c>
      <c r="AI186" s="135">
        <v>0</v>
      </c>
      <c r="AJ186" s="135">
        <v>0</v>
      </c>
      <c r="AK186" s="135">
        <v>0</v>
      </c>
      <c r="AL186" s="135">
        <v>0</v>
      </c>
      <c r="AM186" s="135">
        <v>0</v>
      </c>
      <c r="AN186" s="135">
        <v>0</v>
      </c>
      <c r="AO186" s="135">
        <v>0</v>
      </c>
      <c r="AP186" s="135">
        <v>0</v>
      </c>
    </row>
    <row r="187" spans="1:42" ht="15.6" x14ac:dyDescent="0.3">
      <c r="A187" s="160" t="s">
        <v>605</v>
      </c>
      <c r="B187" s="159">
        <v>0</v>
      </c>
      <c r="C187" s="135">
        <v>0</v>
      </c>
      <c r="D187" s="135">
        <v>0</v>
      </c>
      <c r="E187" s="135">
        <v>0</v>
      </c>
      <c r="F187" s="135">
        <v>0</v>
      </c>
      <c r="G187" s="135">
        <v>0</v>
      </c>
      <c r="H187" s="135">
        <v>0</v>
      </c>
      <c r="I187" s="135">
        <v>0</v>
      </c>
      <c r="J187" s="135">
        <v>0</v>
      </c>
      <c r="K187" s="135">
        <v>0</v>
      </c>
      <c r="L187" s="135">
        <v>0</v>
      </c>
      <c r="M187" s="135">
        <v>0</v>
      </c>
      <c r="N187" s="135">
        <v>0</v>
      </c>
      <c r="O187" s="135">
        <v>0</v>
      </c>
      <c r="P187" s="135">
        <v>0</v>
      </c>
      <c r="Q187" s="135">
        <v>0</v>
      </c>
      <c r="R187" s="135">
        <v>0</v>
      </c>
      <c r="S187" s="135">
        <v>0</v>
      </c>
      <c r="T187" s="135">
        <v>0</v>
      </c>
      <c r="U187" s="135">
        <v>0</v>
      </c>
      <c r="V187" s="135">
        <v>0</v>
      </c>
      <c r="W187" s="135">
        <v>0</v>
      </c>
      <c r="X187" s="135">
        <v>0</v>
      </c>
      <c r="Y187" s="135">
        <v>0</v>
      </c>
      <c r="Z187" s="135">
        <v>0</v>
      </c>
      <c r="AA187" s="135">
        <v>0</v>
      </c>
      <c r="AB187" s="135">
        <v>0</v>
      </c>
      <c r="AC187" s="135">
        <v>0</v>
      </c>
      <c r="AD187" s="135">
        <v>0</v>
      </c>
      <c r="AE187" s="135">
        <v>0</v>
      </c>
      <c r="AF187" s="135">
        <v>0</v>
      </c>
      <c r="AG187" s="135">
        <v>0</v>
      </c>
      <c r="AH187" s="135">
        <v>0</v>
      </c>
      <c r="AI187" s="135">
        <v>0</v>
      </c>
      <c r="AJ187" s="135">
        <v>0</v>
      </c>
      <c r="AK187" s="135">
        <v>0</v>
      </c>
      <c r="AL187" s="135">
        <v>0</v>
      </c>
      <c r="AM187" s="135">
        <v>0</v>
      </c>
      <c r="AN187" s="135">
        <v>0</v>
      </c>
      <c r="AO187" s="135">
        <v>0</v>
      </c>
      <c r="AP187" s="135">
        <v>0</v>
      </c>
    </row>
    <row r="188" spans="1:42" ht="15.6" x14ac:dyDescent="0.3">
      <c r="A188" s="160" t="s">
        <v>721</v>
      </c>
      <c r="B188" s="159">
        <v>0</v>
      </c>
      <c r="C188" s="135">
        <v>0</v>
      </c>
      <c r="D188" s="135">
        <v>0</v>
      </c>
      <c r="E188" s="135">
        <v>0</v>
      </c>
      <c r="F188" s="135">
        <v>0</v>
      </c>
      <c r="G188" s="135">
        <v>0</v>
      </c>
      <c r="H188" s="135">
        <v>0</v>
      </c>
      <c r="I188" s="135">
        <v>0</v>
      </c>
      <c r="J188" s="135">
        <v>0</v>
      </c>
      <c r="K188" s="135">
        <v>0</v>
      </c>
      <c r="L188" s="135">
        <v>0</v>
      </c>
      <c r="M188" s="135">
        <v>0</v>
      </c>
      <c r="N188" s="135">
        <v>0</v>
      </c>
      <c r="O188" s="135">
        <v>0</v>
      </c>
      <c r="P188" s="135">
        <v>0</v>
      </c>
      <c r="Q188" s="135">
        <v>0</v>
      </c>
      <c r="R188" s="135">
        <v>0</v>
      </c>
      <c r="S188" s="135">
        <v>0</v>
      </c>
      <c r="T188" s="135">
        <v>0</v>
      </c>
      <c r="U188" s="135">
        <v>0</v>
      </c>
      <c r="V188" s="135">
        <v>0</v>
      </c>
      <c r="W188" s="135">
        <v>0</v>
      </c>
      <c r="X188" s="135">
        <v>0</v>
      </c>
      <c r="Y188" s="135">
        <v>0</v>
      </c>
      <c r="Z188" s="135">
        <v>0</v>
      </c>
      <c r="AA188" s="135">
        <v>0</v>
      </c>
      <c r="AB188" s="135">
        <v>0</v>
      </c>
      <c r="AC188" s="135">
        <v>0</v>
      </c>
      <c r="AD188" s="135">
        <v>0</v>
      </c>
      <c r="AE188" s="135">
        <v>0</v>
      </c>
      <c r="AF188" s="135">
        <v>0</v>
      </c>
      <c r="AG188" s="135">
        <v>0</v>
      </c>
      <c r="AH188" s="135">
        <v>0</v>
      </c>
      <c r="AI188" s="135">
        <v>0</v>
      </c>
      <c r="AJ188" s="135">
        <v>0</v>
      </c>
      <c r="AK188" s="135">
        <v>0</v>
      </c>
      <c r="AL188" s="135">
        <v>0</v>
      </c>
      <c r="AM188" s="135">
        <v>0</v>
      </c>
      <c r="AN188" s="135">
        <v>0</v>
      </c>
      <c r="AO188" s="135">
        <v>0</v>
      </c>
      <c r="AP188" s="135">
        <v>0</v>
      </c>
    </row>
    <row r="189" spans="1:42" ht="15.6" x14ac:dyDescent="0.3">
      <c r="A189" s="160" t="s">
        <v>722</v>
      </c>
      <c r="B189" s="159">
        <v>0</v>
      </c>
      <c r="C189" s="135">
        <v>0</v>
      </c>
      <c r="D189" s="135">
        <v>0</v>
      </c>
      <c r="E189" s="135">
        <v>0</v>
      </c>
      <c r="F189" s="135">
        <v>0</v>
      </c>
      <c r="G189" s="135">
        <v>0</v>
      </c>
      <c r="H189" s="135">
        <v>0</v>
      </c>
      <c r="I189" s="135">
        <v>0</v>
      </c>
      <c r="J189" s="135">
        <v>0</v>
      </c>
      <c r="K189" s="135">
        <v>0</v>
      </c>
      <c r="L189" s="135">
        <v>0</v>
      </c>
      <c r="M189" s="135">
        <v>0</v>
      </c>
      <c r="N189" s="135">
        <v>0</v>
      </c>
      <c r="O189" s="135">
        <v>0</v>
      </c>
      <c r="P189" s="135">
        <v>0</v>
      </c>
      <c r="Q189" s="135">
        <v>0</v>
      </c>
      <c r="R189" s="135">
        <v>0</v>
      </c>
      <c r="S189" s="135">
        <v>0</v>
      </c>
      <c r="T189" s="135">
        <v>0</v>
      </c>
      <c r="U189" s="135">
        <v>0</v>
      </c>
      <c r="V189" s="135">
        <v>0</v>
      </c>
      <c r="W189" s="135">
        <v>0</v>
      </c>
      <c r="X189" s="135">
        <v>0</v>
      </c>
      <c r="Y189" s="135">
        <v>0</v>
      </c>
      <c r="Z189" s="135">
        <v>0</v>
      </c>
      <c r="AA189" s="135">
        <v>0</v>
      </c>
      <c r="AB189" s="135">
        <v>0</v>
      </c>
      <c r="AC189" s="135">
        <v>0</v>
      </c>
      <c r="AD189" s="135">
        <v>0</v>
      </c>
      <c r="AE189" s="135">
        <v>0</v>
      </c>
      <c r="AF189" s="135">
        <v>0</v>
      </c>
      <c r="AG189" s="135">
        <v>0</v>
      </c>
      <c r="AH189" s="135">
        <v>0</v>
      </c>
      <c r="AI189" s="135">
        <v>0</v>
      </c>
      <c r="AJ189" s="135">
        <v>0</v>
      </c>
      <c r="AK189" s="135">
        <v>0</v>
      </c>
      <c r="AL189" s="135">
        <v>0</v>
      </c>
      <c r="AM189" s="135">
        <v>0</v>
      </c>
      <c r="AN189" s="135">
        <v>0</v>
      </c>
      <c r="AO189" s="135">
        <v>0</v>
      </c>
      <c r="AP189" s="135">
        <v>0</v>
      </c>
    </row>
    <row r="190" spans="1:42" ht="15.6" x14ac:dyDescent="0.3">
      <c r="A190" s="160" t="s">
        <v>723</v>
      </c>
      <c r="B190" s="159">
        <v>1</v>
      </c>
      <c r="C190" s="135">
        <v>0</v>
      </c>
      <c r="D190" s="135">
        <v>0</v>
      </c>
      <c r="E190" s="135">
        <v>0</v>
      </c>
      <c r="F190" s="135">
        <v>0</v>
      </c>
      <c r="G190" s="135">
        <v>0</v>
      </c>
      <c r="H190" s="135">
        <v>0</v>
      </c>
      <c r="I190" s="135">
        <v>0</v>
      </c>
      <c r="J190" s="135">
        <v>0</v>
      </c>
      <c r="K190" s="135">
        <v>0</v>
      </c>
      <c r="L190" s="135">
        <v>0</v>
      </c>
      <c r="M190" s="135">
        <v>0</v>
      </c>
      <c r="N190" s="135">
        <v>0</v>
      </c>
      <c r="O190" s="135">
        <v>0</v>
      </c>
      <c r="P190" s="135">
        <v>0</v>
      </c>
      <c r="Q190" s="135">
        <v>0</v>
      </c>
      <c r="R190" s="135">
        <v>0</v>
      </c>
      <c r="S190" s="135">
        <v>1</v>
      </c>
      <c r="T190" s="135">
        <v>0</v>
      </c>
      <c r="U190" s="135">
        <v>0</v>
      </c>
      <c r="V190" s="135">
        <v>0</v>
      </c>
      <c r="W190" s="135">
        <v>0</v>
      </c>
      <c r="X190" s="135">
        <v>0</v>
      </c>
      <c r="Y190" s="135">
        <v>0</v>
      </c>
      <c r="Z190" s="135">
        <v>0</v>
      </c>
      <c r="AA190" s="135">
        <v>0</v>
      </c>
      <c r="AB190" s="135">
        <v>0</v>
      </c>
      <c r="AC190" s="135">
        <v>0</v>
      </c>
      <c r="AD190" s="135">
        <v>0</v>
      </c>
      <c r="AE190" s="135">
        <v>0</v>
      </c>
      <c r="AF190" s="135">
        <v>0</v>
      </c>
      <c r="AG190" s="135">
        <v>0</v>
      </c>
      <c r="AH190" s="135">
        <v>0</v>
      </c>
      <c r="AI190" s="135">
        <v>0</v>
      </c>
      <c r="AJ190" s="135">
        <v>0</v>
      </c>
      <c r="AK190" s="135">
        <v>0</v>
      </c>
      <c r="AL190" s="135">
        <v>0</v>
      </c>
      <c r="AM190" s="135">
        <v>0</v>
      </c>
      <c r="AN190" s="135">
        <v>0</v>
      </c>
      <c r="AO190" s="135">
        <v>0</v>
      </c>
      <c r="AP190" s="135">
        <v>0</v>
      </c>
    </row>
    <row r="191" spans="1:42" ht="15.6" x14ac:dyDescent="0.3">
      <c r="A191" s="160" t="s">
        <v>553</v>
      </c>
      <c r="B191" s="159">
        <v>12</v>
      </c>
      <c r="C191" s="135">
        <v>0</v>
      </c>
      <c r="D191" s="135">
        <v>0</v>
      </c>
      <c r="E191" s="135">
        <v>0</v>
      </c>
      <c r="F191" s="135">
        <v>0</v>
      </c>
      <c r="G191" s="135">
        <v>0</v>
      </c>
      <c r="H191" s="135">
        <v>0</v>
      </c>
      <c r="I191" s="135">
        <v>0</v>
      </c>
      <c r="J191" s="135">
        <v>0</v>
      </c>
      <c r="K191" s="135">
        <v>0</v>
      </c>
      <c r="L191" s="135">
        <v>0</v>
      </c>
      <c r="M191" s="135">
        <v>0</v>
      </c>
      <c r="N191" s="135">
        <v>0</v>
      </c>
      <c r="O191" s="135">
        <v>1</v>
      </c>
      <c r="P191" s="135">
        <v>0</v>
      </c>
      <c r="Q191" s="135">
        <v>0</v>
      </c>
      <c r="R191" s="135">
        <v>0</v>
      </c>
      <c r="S191" s="135">
        <v>3</v>
      </c>
      <c r="T191" s="135">
        <v>0</v>
      </c>
      <c r="U191" s="135">
        <v>0</v>
      </c>
      <c r="V191" s="135">
        <v>0</v>
      </c>
      <c r="W191" s="135">
        <v>0</v>
      </c>
      <c r="X191" s="135">
        <v>0</v>
      </c>
      <c r="Y191" s="135">
        <v>0</v>
      </c>
      <c r="Z191" s="135">
        <v>0</v>
      </c>
      <c r="AA191" s="135">
        <v>0</v>
      </c>
      <c r="AB191" s="135">
        <v>0</v>
      </c>
      <c r="AC191" s="135">
        <v>1</v>
      </c>
      <c r="AD191" s="135">
        <v>0</v>
      </c>
      <c r="AE191" s="135">
        <v>0</v>
      </c>
      <c r="AF191" s="135">
        <v>0</v>
      </c>
      <c r="AG191" s="135">
        <v>6</v>
      </c>
      <c r="AH191" s="135">
        <v>1</v>
      </c>
      <c r="AI191" s="135">
        <v>0</v>
      </c>
      <c r="AJ191" s="135">
        <v>0</v>
      </c>
      <c r="AK191" s="135">
        <v>0</v>
      </c>
      <c r="AL191" s="135">
        <v>0</v>
      </c>
      <c r="AM191" s="135">
        <v>0</v>
      </c>
      <c r="AN191" s="135">
        <v>0</v>
      </c>
      <c r="AO191" s="135">
        <v>0</v>
      </c>
      <c r="AP191" s="135">
        <v>0</v>
      </c>
    </row>
    <row r="192" spans="1:42" ht="15.6" x14ac:dyDescent="0.3">
      <c r="A192" s="160" t="s">
        <v>515</v>
      </c>
      <c r="B192" s="159">
        <v>0</v>
      </c>
      <c r="C192" s="135">
        <v>0</v>
      </c>
      <c r="D192" s="135">
        <v>0</v>
      </c>
      <c r="E192" s="135">
        <v>0</v>
      </c>
      <c r="F192" s="135">
        <v>0</v>
      </c>
      <c r="G192" s="135">
        <v>0</v>
      </c>
      <c r="H192" s="135">
        <v>0</v>
      </c>
      <c r="I192" s="135">
        <v>0</v>
      </c>
      <c r="J192" s="135">
        <v>0</v>
      </c>
      <c r="K192" s="135">
        <v>0</v>
      </c>
      <c r="L192" s="135">
        <v>0</v>
      </c>
      <c r="M192" s="135">
        <v>0</v>
      </c>
      <c r="N192" s="135">
        <v>0</v>
      </c>
      <c r="O192" s="135">
        <v>0</v>
      </c>
      <c r="P192" s="135">
        <v>0</v>
      </c>
      <c r="Q192" s="135">
        <v>0</v>
      </c>
      <c r="R192" s="135">
        <v>0</v>
      </c>
      <c r="S192" s="135">
        <v>0</v>
      </c>
      <c r="T192" s="135">
        <v>0</v>
      </c>
      <c r="U192" s="135">
        <v>0</v>
      </c>
      <c r="V192" s="135">
        <v>0</v>
      </c>
      <c r="W192" s="135">
        <v>0</v>
      </c>
      <c r="X192" s="135">
        <v>0</v>
      </c>
      <c r="Y192" s="135">
        <v>0</v>
      </c>
      <c r="Z192" s="135">
        <v>0</v>
      </c>
      <c r="AA192" s="135">
        <v>0</v>
      </c>
      <c r="AB192" s="135">
        <v>0</v>
      </c>
      <c r="AC192" s="135">
        <v>0</v>
      </c>
      <c r="AD192" s="135">
        <v>0</v>
      </c>
      <c r="AE192" s="135">
        <v>0</v>
      </c>
      <c r="AF192" s="135">
        <v>0</v>
      </c>
      <c r="AG192" s="135">
        <v>0</v>
      </c>
      <c r="AH192" s="135">
        <v>0</v>
      </c>
      <c r="AI192" s="135">
        <v>0</v>
      </c>
      <c r="AJ192" s="135">
        <v>0</v>
      </c>
      <c r="AK192" s="135">
        <v>0</v>
      </c>
      <c r="AL192" s="135">
        <v>0</v>
      </c>
      <c r="AM192" s="135">
        <v>0</v>
      </c>
      <c r="AN192" s="135">
        <v>0</v>
      </c>
      <c r="AO192" s="135">
        <v>0</v>
      </c>
      <c r="AP192" s="135">
        <v>0</v>
      </c>
    </row>
    <row r="193" spans="1:42" ht="15.6" x14ac:dyDescent="0.3">
      <c r="A193" s="160" t="s">
        <v>724</v>
      </c>
      <c r="B193" s="159">
        <v>0</v>
      </c>
      <c r="C193" s="135">
        <v>0</v>
      </c>
      <c r="D193" s="135">
        <v>0</v>
      </c>
      <c r="E193" s="135">
        <v>0</v>
      </c>
      <c r="F193" s="135">
        <v>0</v>
      </c>
      <c r="G193" s="135">
        <v>0</v>
      </c>
      <c r="H193" s="135">
        <v>0</v>
      </c>
      <c r="I193" s="135">
        <v>0</v>
      </c>
      <c r="J193" s="135">
        <v>0</v>
      </c>
      <c r="K193" s="135">
        <v>0</v>
      </c>
      <c r="L193" s="135">
        <v>0</v>
      </c>
      <c r="M193" s="135">
        <v>0</v>
      </c>
      <c r="N193" s="135">
        <v>0</v>
      </c>
      <c r="O193" s="135">
        <v>0</v>
      </c>
      <c r="P193" s="135">
        <v>0</v>
      </c>
      <c r="Q193" s="135">
        <v>0</v>
      </c>
      <c r="R193" s="135">
        <v>0</v>
      </c>
      <c r="S193" s="135">
        <v>0</v>
      </c>
      <c r="T193" s="135">
        <v>0</v>
      </c>
      <c r="U193" s="135">
        <v>0</v>
      </c>
      <c r="V193" s="135">
        <v>0</v>
      </c>
      <c r="W193" s="135">
        <v>0</v>
      </c>
      <c r="X193" s="135">
        <v>0</v>
      </c>
      <c r="Y193" s="135">
        <v>0</v>
      </c>
      <c r="Z193" s="135">
        <v>0</v>
      </c>
      <c r="AA193" s="135">
        <v>0</v>
      </c>
      <c r="AB193" s="135">
        <v>0</v>
      </c>
      <c r="AC193" s="135">
        <v>0</v>
      </c>
      <c r="AD193" s="135">
        <v>0</v>
      </c>
      <c r="AE193" s="135">
        <v>0</v>
      </c>
      <c r="AF193" s="135">
        <v>0</v>
      </c>
      <c r="AG193" s="135">
        <v>0</v>
      </c>
      <c r="AH193" s="135">
        <v>0</v>
      </c>
      <c r="AI193" s="135">
        <v>0</v>
      </c>
      <c r="AJ193" s="135">
        <v>0</v>
      </c>
      <c r="AK193" s="135">
        <v>0</v>
      </c>
      <c r="AL193" s="135">
        <v>0</v>
      </c>
      <c r="AM193" s="135">
        <v>0</v>
      </c>
      <c r="AN193" s="135">
        <v>0</v>
      </c>
      <c r="AO193" s="135">
        <v>0</v>
      </c>
      <c r="AP193" s="135">
        <v>0</v>
      </c>
    </row>
    <row r="194" spans="1:42" ht="15.6" x14ac:dyDescent="0.3">
      <c r="A194" s="160" t="s">
        <v>557</v>
      </c>
      <c r="B194" s="159">
        <v>0</v>
      </c>
      <c r="C194" s="135">
        <v>0</v>
      </c>
      <c r="D194" s="135">
        <v>0</v>
      </c>
      <c r="E194" s="135">
        <v>0</v>
      </c>
      <c r="F194" s="135">
        <v>0</v>
      </c>
      <c r="G194" s="135">
        <v>0</v>
      </c>
      <c r="H194" s="135">
        <v>0</v>
      </c>
      <c r="I194" s="135">
        <v>0</v>
      </c>
      <c r="J194" s="135">
        <v>0</v>
      </c>
      <c r="K194" s="135">
        <v>0</v>
      </c>
      <c r="L194" s="135">
        <v>0</v>
      </c>
      <c r="M194" s="135">
        <v>0</v>
      </c>
      <c r="N194" s="135">
        <v>0</v>
      </c>
      <c r="O194" s="135">
        <v>0</v>
      </c>
      <c r="P194" s="135">
        <v>0</v>
      </c>
      <c r="Q194" s="135">
        <v>0</v>
      </c>
      <c r="R194" s="135">
        <v>0</v>
      </c>
      <c r="S194" s="135">
        <v>0</v>
      </c>
      <c r="T194" s="135">
        <v>0</v>
      </c>
      <c r="U194" s="135">
        <v>0</v>
      </c>
      <c r="V194" s="135">
        <v>0</v>
      </c>
      <c r="W194" s="135">
        <v>0</v>
      </c>
      <c r="X194" s="135">
        <v>0</v>
      </c>
      <c r="Y194" s="135">
        <v>0</v>
      </c>
      <c r="Z194" s="135">
        <v>0</v>
      </c>
      <c r="AA194" s="135">
        <v>0</v>
      </c>
      <c r="AB194" s="135">
        <v>0</v>
      </c>
      <c r="AC194" s="135">
        <v>0</v>
      </c>
      <c r="AD194" s="135">
        <v>0</v>
      </c>
      <c r="AE194" s="135">
        <v>0</v>
      </c>
      <c r="AF194" s="135">
        <v>0</v>
      </c>
      <c r="AG194" s="135">
        <v>0</v>
      </c>
      <c r="AH194" s="135">
        <v>0</v>
      </c>
      <c r="AI194" s="135">
        <v>0</v>
      </c>
      <c r="AJ194" s="135">
        <v>0</v>
      </c>
      <c r="AK194" s="135">
        <v>0</v>
      </c>
      <c r="AL194" s="135">
        <v>0</v>
      </c>
      <c r="AM194" s="135">
        <v>0</v>
      </c>
      <c r="AN194" s="135">
        <v>0</v>
      </c>
      <c r="AO194" s="135">
        <v>0</v>
      </c>
      <c r="AP194" s="135">
        <v>0</v>
      </c>
    </row>
    <row r="195" spans="1:42" ht="15.6" x14ac:dyDescent="0.3">
      <c r="A195" s="160" t="s">
        <v>725</v>
      </c>
      <c r="B195" s="159">
        <v>0</v>
      </c>
      <c r="C195" s="135">
        <v>0</v>
      </c>
      <c r="D195" s="135">
        <v>0</v>
      </c>
      <c r="E195" s="135">
        <v>0</v>
      </c>
      <c r="F195" s="135">
        <v>0</v>
      </c>
      <c r="G195" s="135">
        <v>0</v>
      </c>
      <c r="H195" s="135">
        <v>0</v>
      </c>
      <c r="I195" s="135">
        <v>0</v>
      </c>
      <c r="J195" s="135">
        <v>0</v>
      </c>
      <c r="K195" s="135">
        <v>0</v>
      </c>
      <c r="L195" s="135">
        <v>0</v>
      </c>
      <c r="M195" s="135">
        <v>0</v>
      </c>
      <c r="N195" s="135">
        <v>0</v>
      </c>
      <c r="O195" s="135">
        <v>0</v>
      </c>
      <c r="P195" s="135">
        <v>0</v>
      </c>
      <c r="Q195" s="135">
        <v>0</v>
      </c>
      <c r="R195" s="135">
        <v>0</v>
      </c>
      <c r="S195" s="135">
        <v>0</v>
      </c>
      <c r="T195" s="135">
        <v>0</v>
      </c>
      <c r="U195" s="135">
        <v>0</v>
      </c>
      <c r="V195" s="135">
        <v>0</v>
      </c>
      <c r="W195" s="135">
        <v>0</v>
      </c>
      <c r="X195" s="135">
        <v>0</v>
      </c>
      <c r="Y195" s="135">
        <v>0</v>
      </c>
      <c r="Z195" s="135">
        <v>0</v>
      </c>
      <c r="AA195" s="135">
        <v>0</v>
      </c>
      <c r="AB195" s="135">
        <v>0</v>
      </c>
      <c r="AC195" s="135">
        <v>0</v>
      </c>
      <c r="AD195" s="135">
        <v>0</v>
      </c>
      <c r="AE195" s="135">
        <v>0</v>
      </c>
      <c r="AF195" s="135">
        <v>0</v>
      </c>
      <c r="AG195" s="135">
        <v>0</v>
      </c>
      <c r="AH195" s="135">
        <v>0</v>
      </c>
      <c r="AI195" s="135">
        <v>0</v>
      </c>
      <c r="AJ195" s="135">
        <v>0</v>
      </c>
      <c r="AK195" s="135">
        <v>0</v>
      </c>
      <c r="AL195" s="135">
        <v>0</v>
      </c>
      <c r="AM195" s="135">
        <v>0</v>
      </c>
      <c r="AN195" s="135">
        <v>0</v>
      </c>
      <c r="AO195" s="135">
        <v>0</v>
      </c>
      <c r="AP195" s="135">
        <v>0</v>
      </c>
    </row>
    <row r="196" spans="1:42" ht="15.6" x14ac:dyDescent="0.3">
      <c r="A196" s="160" t="s">
        <v>726</v>
      </c>
      <c r="B196" s="159">
        <v>6</v>
      </c>
      <c r="C196" s="135">
        <v>0</v>
      </c>
      <c r="D196" s="135">
        <v>0</v>
      </c>
      <c r="E196" s="135">
        <v>0</v>
      </c>
      <c r="F196" s="135">
        <v>0</v>
      </c>
      <c r="G196" s="135">
        <v>0</v>
      </c>
      <c r="H196" s="135">
        <v>0</v>
      </c>
      <c r="I196" s="135">
        <v>0</v>
      </c>
      <c r="J196" s="135">
        <v>0</v>
      </c>
      <c r="K196" s="135">
        <v>0</v>
      </c>
      <c r="L196" s="135">
        <v>0</v>
      </c>
      <c r="M196" s="135">
        <v>0</v>
      </c>
      <c r="N196" s="135">
        <v>0</v>
      </c>
      <c r="O196" s="135">
        <v>0</v>
      </c>
      <c r="P196" s="135">
        <v>0</v>
      </c>
      <c r="Q196" s="135">
        <v>0</v>
      </c>
      <c r="R196" s="135">
        <v>0</v>
      </c>
      <c r="S196" s="135">
        <v>0</v>
      </c>
      <c r="T196" s="135">
        <v>0</v>
      </c>
      <c r="U196" s="135">
        <v>0</v>
      </c>
      <c r="V196" s="135">
        <v>0</v>
      </c>
      <c r="W196" s="135">
        <v>0</v>
      </c>
      <c r="X196" s="135">
        <v>0</v>
      </c>
      <c r="Y196" s="135">
        <v>0</v>
      </c>
      <c r="Z196" s="135">
        <v>0</v>
      </c>
      <c r="AA196" s="135">
        <v>0</v>
      </c>
      <c r="AB196" s="135">
        <v>0</v>
      </c>
      <c r="AC196" s="135">
        <v>1</v>
      </c>
      <c r="AD196" s="135">
        <v>0</v>
      </c>
      <c r="AE196" s="135">
        <v>0</v>
      </c>
      <c r="AF196" s="135">
        <v>0</v>
      </c>
      <c r="AG196" s="135">
        <v>2</v>
      </c>
      <c r="AH196" s="135">
        <v>3</v>
      </c>
      <c r="AI196" s="135">
        <v>0</v>
      </c>
      <c r="AJ196" s="135">
        <v>0</v>
      </c>
      <c r="AK196" s="135">
        <v>0</v>
      </c>
      <c r="AL196" s="135">
        <v>0</v>
      </c>
      <c r="AM196" s="135">
        <v>0</v>
      </c>
      <c r="AN196" s="135">
        <v>0</v>
      </c>
      <c r="AO196" s="135">
        <v>0</v>
      </c>
      <c r="AP196" s="135">
        <v>0</v>
      </c>
    </row>
    <row r="197" spans="1:42" ht="15.6" x14ac:dyDescent="0.3">
      <c r="A197" s="160" t="s">
        <v>727</v>
      </c>
      <c r="B197" s="159">
        <v>0</v>
      </c>
      <c r="C197" s="135">
        <v>0</v>
      </c>
      <c r="D197" s="135">
        <v>0</v>
      </c>
      <c r="E197" s="135">
        <v>0</v>
      </c>
      <c r="F197" s="135">
        <v>0</v>
      </c>
      <c r="G197" s="135">
        <v>0</v>
      </c>
      <c r="H197" s="135">
        <v>0</v>
      </c>
      <c r="I197" s="135">
        <v>0</v>
      </c>
      <c r="J197" s="135">
        <v>0</v>
      </c>
      <c r="K197" s="135">
        <v>0</v>
      </c>
      <c r="L197" s="135">
        <v>0</v>
      </c>
      <c r="M197" s="135">
        <v>0</v>
      </c>
      <c r="N197" s="135">
        <v>0</v>
      </c>
      <c r="O197" s="135">
        <v>0</v>
      </c>
      <c r="P197" s="135">
        <v>0</v>
      </c>
      <c r="Q197" s="135">
        <v>0</v>
      </c>
      <c r="R197" s="135">
        <v>0</v>
      </c>
      <c r="S197" s="135">
        <v>0</v>
      </c>
      <c r="T197" s="135">
        <v>0</v>
      </c>
      <c r="U197" s="135">
        <v>0</v>
      </c>
      <c r="V197" s="135">
        <v>0</v>
      </c>
      <c r="W197" s="135">
        <v>0</v>
      </c>
      <c r="X197" s="135">
        <v>0</v>
      </c>
      <c r="Y197" s="135">
        <v>0</v>
      </c>
      <c r="Z197" s="135">
        <v>0</v>
      </c>
      <c r="AA197" s="135">
        <v>0</v>
      </c>
      <c r="AB197" s="135">
        <v>0</v>
      </c>
      <c r="AC197" s="135">
        <v>0</v>
      </c>
      <c r="AD197" s="135">
        <v>0</v>
      </c>
      <c r="AE197" s="135">
        <v>0</v>
      </c>
      <c r="AF197" s="135">
        <v>0</v>
      </c>
      <c r="AG197" s="135">
        <v>0</v>
      </c>
      <c r="AH197" s="135">
        <v>0</v>
      </c>
      <c r="AI197" s="135">
        <v>0</v>
      </c>
      <c r="AJ197" s="135">
        <v>0</v>
      </c>
      <c r="AK197" s="135">
        <v>0</v>
      </c>
      <c r="AL197" s="135">
        <v>0</v>
      </c>
      <c r="AM197" s="135">
        <v>0</v>
      </c>
      <c r="AN197" s="135">
        <v>0</v>
      </c>
      <c r="AO197" s="135">
        <v>0</v>
      </c>
      <c r="AP197" s="135">
        <v>0</v>
      </c>
    </row>
    <row r="198" spans="1:42" ht="15.6" x14ac:dyDescent="0.3">
      <c r="A198" s="160" t="s">
        <v>556</v>
      </c>
      <c r="B198" s="159">
        <v>1</v>
      </c>
      <c r="C198" s="135">
        <v>0</v>
      </c>
      <c r="D198" s="135">
        <v>0</v>
      </c>
      <c r="E198" s="135">
        <v>0</v>
      </c>
      <c r="F198" s="135">
        <v>0</v>
      </c>
      <c r="G198" s="135">
        <v>0</v>
      </c>
      <c r="H198" s="135">
        <v>0</v>
      </c>
      <c r="I198" s="135">
        <v>0</v>
      </c>
      <c r="J198" s="135">
        <v>0</v>
      </c>
      <c r="K198" s="135">
        <v>0</v>
      </c>
      <c r="L198" s="135">
        <v>0</v>
      </c>
      <c r="M198" s="135">
        <v>0</v>
      </c>
      <c r="N198" s="135">
        <v>0</v>
      </c>
      <c r="O198" s="135">
        <v>0</v>
      </c>
      <c r="P198" s="135">
        <v>0</v>
      </c>
      <c r="Q198" s="135">
        <v>0</v>
      </c>
      <c r="R198" s="135">
        <v>0</v>
      </c>
      <c r="S198" s="135">
        <v>1</v>
      </c>
      <c r="T198" s="135">
        <v>0</v>
      </c>
      <c r="U198" s="135">
        <v>0</v>
      </c>
      <c r="V198" s="135">
        <v>0</v>
      </c>
      <c r="W198" s="135">
        <v>0</v>
      </c>
      <c r="X198" s="135">
        <v>0</v>
      </c>
      <c r="Y198" s="135">
        <v>0</v>
      </c>
      <c r="Z198" s="135">
        <v>0</v>
      </c>
      <c r="AA198" s="135">
        <v>0</v>
      </c>
      <c r="AB198" s="135">
        <v>0</v>
      </c>
      <c r="AC198" s="135">
        <v>0</v>
      </c>
      <c r="AD198" s="135">
        <v>0</v>
      </c>
      <c r="AE198" s="135">
        <v>0</v>
      </c>
      <c r="AF198" s="135">
        <v>0</v>
      </c>
      <c r="AG198" s="135">
        <v>0</v>
      </c>
      <c r="AH198" s="135">
        <v>0</v>
      </c>
      <c r="AI198" s="135">
        <v>0</v>
      </c>
      <c r="AJ198" s="135">
        <v>0</v>
      </c>
      <c r="AK198" s="135">
        <v>0</v>
      </c>
      <c r="AL198" s="135">
        <v>0</v>
      </c>
      <c r="AM198" s="135">
        <v>0</v>
      </c>
      <c r="AN198" s="135">
        <v>0</v>
      </c>
      <c r="AO198" s="135">
        <v>0</v>
      </c>
      <c r="AP198" s="135">
        <v>0</v>
      </c>
    </row>
    <row r="199" spans="1:42" ht="15.6" x14ac:dyDescent="0.3">
      <c r="A199" s="160" t="s">
        <v>728</v>
      </c>
      <c r="B199" s="159">
        <v>0</v>
      </c>
      <c r="C199" s="135">
        <v>0</v>
      </c>
      <c r="D199" s="135">
        <v>0</v>
      </c>
      <c r="E199" s="135">
        <v>0</v>
      </c>
      <c r="F199" s="135">
        <v>0</v>
      </c>
      <c r="G199" s="135">
        <v>0</v>
      </c>
      <c r="H199" s="135">
        <v>0</v>
      </c>
      <c r="I199" s="135">
        <v>0</v>
      </c>
      <c r="J199" s="135">
        <v>0</v>
      </c>
      <c r="K199" s="135">
        <v>0</v>
      </c>
      <c r="L199" s="135">
        <v>0</v>
      </c>
      <c r="M199" s="135">
        <v>0</v>
      </c>
      <c r="N199" s="135">
        <v>0</v>
      </c>
      <c r="O199" s="135">
        <v>0</v>
      </c>
      <c r="P199" s="135">
        <v>0</v>
      </c>
      <c r="Q199" s="135">
        <v>0</v>
      </c>
      <c r="R199" s="135">
        <v>0</v>
      </c>
      <c r="S199" s="135">
        <v>0</v>
      </c>
      <c r="T199" s="135">
        <v>0</v>
      </c>
      <c r="U199" s="135">
        <v>0</v>
      </c>
      <c r="V199" s="135">
        <v>0</v>
      </c>
      <c r="W199" s="135">
        <v>0</v>
      </c>
      <c r="X199" s="135">
        <v>0</v>
      </c>
      <c r="Y199" s="135">
        <v>0</v>
      </c>
      <c r="Z199" s="135">
        <v>0</v>
      </c>
      <c r="AA199" s="135">
        <v>0</v>
      </c>
      <c r="AB199" s="135">
        <v>0</v>
      </c>
      <c r="AC199" s="135">
        <v>0</v>
      </c>
      <c r="AD199" s="135">
        <v>0</v>
      </c>
      <c r="AE199" s="135">
        <v>0</v>
      </c>
      <c r="AF199" s="135">
        <v>0</v>
      </c>
      <c r="AG199" s="135">
        <v>0</v>
      </c>
      <c r="AH199" s="135">
        <v>0</v>
      </c>
      <c r="AI199" s="135">
        <v>0</v>
      </c>
      <c r="AJ199" s="135">
        <v>0</v>
      </c>
      <c r="AK199" s="135">
        <v>0</v>
      </c>
      <c r="AL199" s="135">
        <v>0</v>
      </c>
      <c r="AM199" s="135">
        <v>0</v>
      </c>
      <c r="AN199" s="135">
        <v>0</v>
      </c>
      <c r="AO199" s="135">
        <v>0</v>
      </c>
      <c r="AP199" s="135">
        <v>0</v>
      </c>
    </row>
    <row r="200" spans="1:42" ht="15.6" x14ac:dyDescent="0.3">
      <c r="A200" s="160" t="s">
        <v>729</v>
      </c>
      <c r="B200" s="159">
        <v>0</v>
      </c>
      <c r="C200" s="135">
        <v>0</v>
      </c>
      <c r="D200" s="135">
        <v>0</v>
      </c>
      <c r="E200" s="135">
        <v>0</v>
      </c>
      <c r="F200" s="135">
        <v>0</v>
      </c>
      <c r="G200" s="135">
        <v>0</v>
      </c>
      <c r="H200" s="135">
        <v>0</v>
      </c>
      <c r="I200" s="135">
        <v>0</v>
      </c>
      <c r="J200" s="135">
        <v>0</v>
      </c>
      <c r="K200" s="135">
        <v>0</v>
      </c>
      <c r="L200" s="135">
        <v>0</v>
      </c>
      <c r="M200" s="135">
        <v>0</v>
      </c>
      <c r="N200" s="135">
        <v>0</v>
      </c>
      <c r="O200" s="135">
        <v>0</v>
      </c>
      <c r="P200" s="135">
        <v>0</v>
      </c>
      <c r="Q200" s="135">
        <v>0</v>
      </c>
      <c r="R200" s="135">
        <v>0</v>
      </c>
      <c r="S200" s="135">
        <v>0</v>
      </c>
      <c r="T200" s="135">
        <v>0</v>
      </c>
      <c r="U200" s="135">
        <v>0</v>
      </c>
      <c r="V200" s="135">
        <v>0</v>
      </c>
      <c r="W200" s="135">
        <v>0</v>
      </c>
      <c r="X200" s="135">
        <v>0</v>
      </c>
      <c r="Y200" s="135">
        <v>0</v>
      </c>
      <c r="Z200" s="135">
        <v>0</v>
      </c>
      <c r="AA200" s="135">
        <v>0</v>
      </c>
      <c r="AB200" s="135">
        <v>0</v>
      </c>
      <c r="AC200" s="135">
        <v>0</v>
      </c>
      <c r="AD200" s="135">
        <v>0</v>
      </c>
      <c r="AE200" s="135">
        <v>0</v>
      </c>
      <c r="AF200" s="135">
        <v>0</v>
      </c>
      <c r="AG200" s="135">
        <v>0</v>
      </c>
      <c r="AH200" s="135">
        <v>0</v>
      </c>
      <c r="AI200" s="135">
        <v>0</v>
      </c>
      <c r="AJ200" s="135">
        <v>0</v>
      </c>
      <c r="AK200" s="135">
        <v>0</v>
      </c>
      <c r="AL200" s="135">
        <v>0</v>
      </c>
      <c r="AM200" s="135">
        <v>0</v>
      </c>
      <c r="AN200" s="135">
        <v>0</v>
      </c>
      <c r="AO200" s="135">
        <v>0</v>
      </c>
      <c r="AP200" s="135">
        <v>0</v>
      </c>
    </row>
    <row r="201" spans="1:42" ht="15.6" x14ac:dyDescent="0.3">
      <c r="A201" s="160" t="s">
        <v>310</v>
      </c>
      <c r="B201" s="159">
        <v>223</v>
      </c>
      <c r="C201" s="135">
        <v>4</v>
      </c>
      <c r="D201" s="135">
        <v>0</v>
      </c>
      <c r="E201" s="135">
        <v>9</v>
      </c>
      <c r="F201" s="135">
        <v>3</v>
      </c>
      <c r="G201" s="135">
        <v>1</v>
      </c>
      <c r="H201" s="135">
        <v>13</v>
      </c>
      <c r="I201" s="135">
        <v>0</v>
      </c>
      <c r="J201" s="135">
        <v>5</v>
      </c>
      <c r="K201" s="135">
        <v>2</v>
      </c>
      <c r="L201" s="135">
        <v>0</v>
      </c>
      <c r="M201" s="135">
        <v>10</v>
      </c>
      <c r="N201" s="135">
        <v>0</v>
      </c>
      <c r="O201" s="135">
        <v>7</v>
      </c>
      <c r="P201" s="135">
        <v>3</v>
      </c>
      <c r="Q201" s="135">
        <v>2</v>
      </c>
      <c r="R201" s="135">
        <v>0</v>
      </c>
      <c r="S201" s="135">
        <v>68</v>
      </c>
      <c r="T201" s="135">
        <v>2</v>
      </c>
      <c r="U201" s="135">
        <v>0</v>
      </c>
      <c r="V201" s="135">
        <v>0</v>
      </c>
      <c r="W201" s="135">
        <v>0</v>
      </c>
      <c r="X201" s="135">
        <v>0</v>
      </c>
      <c r="Y201" s="135">
        <v>4</v>
      </c>
      <c r="Z201" s="135">
        <v>0</v>
      </c>
      <c r="AA201" s="135">
        <v>1</v>
      </c>
      <c r="AB201" s="135">
        <v>0</v>
      </c>
      <c r="AC201" s="135">
        <v>16</v>
      </c>
      <c r="AD201" s="135">
        <v>2</v>
      </c>
      <c r="AE201" s="135">
        <v>9</v>
      </c>
      <c r="AF201" s="135">
        <v>0</v>
      </c>
      <c r="AG201" s="135">
        <v>24</v>
      </c>
      <c r="AH201" s="135">
        <v>7</v>
      </c>
      <c r="AI201" s="135">
        <v>0</v>
      </c>
      <c r="AJ201" s="135">
        <v>4</v>
      </c>
      <c r="AK201" s="135">
        <v>0</v>
      </c>
      <c r="AL201" s="135">
        <v>1</v>
      </c>
      <c r="AM201" s="135">
        <v>3</v>
      </c>
      <c r="AN201" s="135">
        <v>0</v>
      </c>
      <c r="AO201" s="135">
        <v>20</v>
      </c>
      <c r="AP201" s="135">
        <v>3</v>
      </c>
    </row>
    <row r="202" spans="1:42" ht="15.6" x14ac:dyDescent="0.3">
      <c r="A202" s="160" t="s">
        <v>730</v>
      </c>
      <c r="B202" s="159">
        <v>0</v>
      </c>
      <c r="C202" s="135">
        <v>0</v>
      </c>
      <c r="D202" s="135">
        <v>0</v>
      </c>
      <c r="E202" s="135">
        <v>0</v>
      </c>
      <c r="F202" s="135">
        <v>0</v>
      </c>
      <c r="G202" s="135">
        <v>0</v>
      </c>
      <c r="H202" s="135">
        <v>0</v>
      </c>
      <c r="I202" s="135">
        <v>0</v>
      </c>
      <c r="J202" s="135">
        <v>0</v>
      </c>
      <c r="K202" s="135">
        <v>0</v>
      </c>
      <c r="L202" s="135">
        <v>0</v>
      </c>
      <c r="M202" s="135">
        <v>0</v>
      </c>
      <c r="N202" s="135">
        <v>0</v>
      </c>
      <c r="O202" s="135">
        <v>0</v>
      </c>
      <c r="P202" s="135">
        <v>0</v>
      </c>
      <c r="Q202" s="135">
        <v>0</v>
      </c>
      <c r="R202" s="135">
        <v>0</v>
      </c>
      <c r="S202" s="135">
        <v>0</v>
      </c>
      <c r="T202" s="135">
        <v>0</v>
      </c>
      <c r="U202" s="135">
        <v>0</v>
      </c>
      <c r="V202" s="135">
        <v>0</v>
      </c>
      <c r="W202" s="135">
        <v>0</v>
      </c>
      <c r="X202" s="135">
        <v>0</v>
      </c>
      <c r="Y202" s="135">
        <v>0</v>
      </c>
      <c r="Z202" s="135">
        <v>0</v>
      </c>
      <c r="AA202" s="135">
        <v>0</v>
      </c>
      <c r="AB202" s="135">
        <v>0</v>
      </c>
      <c r="AC202" s="135">
        <v>0</v>
      </c>
      <c r="AD202" s="135">
        <v>0</v>
      </c>
      <c r="AE202" s="135">
        <v>0</v>
      </c>
      <c r="AF202" s="135">
        <v>0</v>
      </c>
      <c r="AG202" s="135">
        <v>0</v>
      </c>
      <c r="AH202" s="135">
        <v>0</v>
      </c>
      <c r="AI202" s="135">
        <v>0</v>
      </c>
      <c r="AJ202" s="135">
        <v>0</v>
      </c>
      <c r="AK202" s="135">
        <v>0</v>
      </c>
      <c r="AL202" s="135">
        <v>0</v>
      </c>
      <c r="AM202" s="135">
        <v>0</v>
      </c>
      <c r="AN202" s="135">
        <v>0</v>
      </c>
      <c r="AO202" s="135">
        <v>0</v>
      </c>
      <c r="AP202" s="135">
        <v>0</v>
      </c>
    </row>
    <row r="203" spans="1:42" ht="15.6" x14ac:dyDescent="0.3">
      <c r="A203" s="160" t="s">
        <v>586</v>
      </c>
      <c r="B203" s="159">
        <v>2</v>
      </c>
      <c r="C203" s="135">
        <v>0</v>
      </c>
      <c r="D203" s="135">
        <v>0</v>
      </c>
      <c r="E203" s="135">
        <v>0</v>
      </c>
      <c r="F203" s="135">
        <v>0</v>
      </c>
      <c r="G203" s="135">
        <v>0</v>
      </c>
      <c r="H203" s="135">
        <v>0</v>
      </c>
      <c r="I203" s="135">
        <v>0</v>
      </c>
      <c r="J203" s="135">
        <v>0</v>
      </c>
      <c r="K203" s="135">
        <v>0</v>
      </c>
      <c r="L203" s="135">
        <v>0</v>
      </c>
      <c r="M203" s="135">
        <v>0</v>
      </c>
      <c r="N203" s="135">
        <v>0</v>
      </c>
      <c r="O203" s="135">
        <v>0</v>
      </c>
      <c r="P203" s="135">
        <v>0</v>
      </c>
      <c r="Q203" s="135">
        <v>0</v>
      </c>
      <c r="R203" s="135">
        <v>0</v>
      </c>
      <c r="S203" s="135">
        <v>1</v>
      </c>
      <c r="T203" s="135">
        <v>0</v>
      </c>
      <c r="U203" s="135">
        <v>0</v>
      </c>
      <c r="V203" s="135">
        <v>0</v>
      </c>
      <c r="W203" s="135">
        <v>0</v>
      </c>
      <c r="X203" s="135">
        <v>0</v>
      </c>
      <c r="Y203" s="135">
        <v>0</v>
      </c>
      <c r="Z203" s="135">
        <v>0</v>
      </c>
      <c r="AA203" s="135">
        <v>0</v>
      </c>
      <c r="AB203" s="135">
        <v>0</v>
      </c>
      <c r="AC203" s="135">
        <v>0</v>
      </c>
      <c r="AD203" s="135">
        <v>0</v>
      </c>
      <c r="AE203" s="135">
        <v>0</v>
      </c>
      <c r="AF203" s="135">
        <v>0</v>
      </c>
      <c r="AG203" s="135">
        <v>1</v>
      </c>
      <c r="AH203" s="135">
        <v>0</v>
      </c>
      <c r="AI203" s="135">
        <v>0</v>
      </c>
      <c r="AJ203" s="135">
        <v>0</v>
      </c>
      <c r="AK203" s="135">
        <v>0</v>
      </c>
      <c r="AL203" s="135">
        <v>0</v>
      </c>
      <c r="AM203" s="135">
        <v>0</v>
      </c>
      <c r="AN203" s="135">
        <v>0</v>
      </c>
      <c r="AO203" s="135">
        <v>0</v>
      </c>
      <c r="AP203" s="135">
        <v>0</v>
      </c>
    </row>
    <row r="204" spans="1:42" ht="15.6" x14ac:dyDescent="0.3">
      <c r="A204" s="160" t="s">
        <v>731</v>
      </c>
      <c r="B204" s="159">
        <v>6</v>
      </c>
      <c r="C204" s="135">
        <v>0</v>
      </c>
      <c r="D204" s="135">
        <v>0</v>
      </c>
      <c r="E204" s="135">
        <v>0</v>
      </c>
      <c r="F204" s="135">
        <v>0</v>
      </c>
      <c r="G204" s="135">
        <v>0</v>
      </c>
      <c r="H204" s="135">
        <v>0</v>
      </c>
      <c r="I204" s="135">
        <v>0</v>
      </c>
      <c r="J204" s="135">
        <v>0</v>
      </c>
      <c r="K204" s="135">
        <v>0</v>
      </c>
      <c r="L204" s="135">
        <v>0</v>
      </c>
      <c r="M204" s="135">
        <v>0</v>
      </c>
      <c r="N204" s="135">
        <v>0</v>
      </c>
      <c r="O204" s="135">
        <v>0</v>
      </c>
      <c r="P204" s="135">
        <v>0</v>
      </c>
      <c r="Q204" s="135">
        <v>0</v>
      </c>
      <c r="R204" s="135">
        <v>0</v>
      </c>
      <c r="S204" s="135">
        <v>3</v>
      </c>
      <c r="T204" s="135">
        <v>0</v>
      </c>
      <c r="U204" s="135">
        <v>0</v>
      </c>
      <c r="V204" s="135">
        <v>0</v>
      </c>
      <c r="W204" s="135">
        <v>0</v>
      </c>
      <c r="X204" s="135">
        <v>0</v>
      </c>
      <c r="Y204" s="135">
        <v>0</v>
      </c>
      <c r="Z204" s="135">
        <v>0</v>
      </c>
      <c r="AA204" s="135">
        <v>0</v>
      </c>
      <c r="AB204" s="135">
        <v>0</v>
      </c>
      <c r="AC204" s="135">
        <v>1</v>
      </c>
      <c r="AD204" s="135">
        <v>0</v>
      </c>
      <c r="AE204" s="135">
        <v>0</v>
      </c>
      <c r="AF204" s="135">
        <v>0</v>
      </c>
      <c r="AG204" s="135">
        <v>2</v>
      </c>
      <c r="AH204" s="135">
        <v>0</v>
      </c>
      <c r="AI204" s="135">
        <v>0</v>
      </c>
      <c r="AJ204" s="135">
        <v>0</v>
      </c>
      <c r="AK204" s="135">
        <v>0</v>
      </c>
      <c r="AL204" s="135">
        <v>0</v>
      </c>
      <c r="AM204" s="135">
        <v>0</v>
      </c>
      <c r="AN204" s="135">
        <v>0</v>
      </c>
      <c r="AO204" s="135">
        <v>0</v>
      </c>
      <c r="AP204" s="135">
        <v>0</v>
      </c>
    </row>
    <row r="205" spans="1:42" ht="15.6" x14ac:dyDescent="0.3">
      <c r="A205" s="160" t="s">
        <v>732</v>
      </c>
      <c r="B205" s="159">
        <v>0</v>
      </c>
      <c r="C205" s="135">
        <v>0</v>
      </c>
      <c r="D205" s="135">
        <v>0</v>
      </c>
      <c r="E205" s="135">
        <v>0</v>
      </c>
      <c r="F205" s="135">
        <v>0</v>
      </c>
      <c r="G205" s="135">
        <v>0</v>
      </c>
      <c r="H205" s="135">
        <v>0</v>
      </c>
      <c r="I205" s="135">
        <v>0</v>
      </c>
      <c r="J205" s="135">
        <v>0</v>
      </c>
      <c r="K205" s="135">
        <v>0</v>
      </c>
      <c r="L205" s="135">
        <v>0</v>
      </c>
      <c r="M205" s="135">
        <v>0</v>
      </c>
      <c r="N205" s="135">
        <v>0</v>
      </c>
      <c r="O205" s="135">
        <v>0</v>
      </c>
      <c r="P205" s="135">
        <v>0</v>
      </c>
      <c r="Q205" s="135">
        <v>0</v>
      </c>
      <c r="R205" s="135">
        <v>0</v>
      </c>
      <c r="S205" s="135">
        <v>0</v>
      </c>
      <c r="T205" s="135">
        <v>0</v>
      </c>
      <c r="U205" s="135">
        <v>0</v>
      </c>
      <c r="V205" s="135">
        <v>0</v>
      </c>
      <c r="W205" s="135">
        <v>0</v>
      </c>
      <c r="X205" s="135">
        <v>0</v>
      </c>
      <c r="Y205" s="135">
        <v>0</v>
      </c>
      <c r="Z205" s="135">
        <v>0</v>
      </c>
      <c r="AA205" s="135">
        <v>0</v>
      </c>
      <c r="AB205" s="135">
        <v>0</v>
      </c>
      <c r="AC205" s="135">
        <v>0</v>
      </c>
      <c r="AD205" s="135">
        <v>0</v>
      </c>
      <c r="AE205" s="135">
        <v>0</v>
      </c>
      <c r="AF205" s="135">
        <v>0</v>
      </c>
      <c r="AG205" s="135">
        <v>0</v>
      </c>
      <c r="AH205" s="135">
        <v>0</v>
      </c>
      <c r="AI205" s="135">
        <v>0</v>
      </c>
      <c r="AJ205" s="135">
        <v>0</v>
      </c>
      <c r="AK205" s="135">
        <v>0</v>
      </c>
      <c r="AL205" s="135">
        <v>0</v>
      </c>
      <c r="AM205" s="135">
        <v>0</v>
      </c>
      <c r="AN205" s="135">
        <v>0</v>
      </c>
      <c r="AO205" s="135">
        <v>0</v>
      </c>
      <c r="AP205" s="135">
        <v>0</v>
      </c>
    </row>
    <row r="206" spans="1:42" ht="15.6" x14ac:dyDescent="0.3">
      <c r="A206" s="160" t="s">
        <v>733</v>
      </c>
      <c r="B206" s="159">
        <v>2</v>
      </c>
      <c r="C206" s="135">
        <v>0</v>
      </c>
      <c r="D206" s="135">
        <v>0</v>
      </c>
      <c r="E206" s="135">
        <v>0</v>
      </c>
      <c r="F206" s="135">
        <v>0</v>
      </c>
      <c r="G206" s="135">
        <v>0</v>
      </c>
      <c r="H206" s="135">
        <v>0</v>
      </c>
      <c r="I206" s="135">
        <v>0</v>
      </c>
      <c r="J206" s="135">
        <v>0</v>
      </c>
      <c r="K206" s="135">
        <v>0</v>
      </c>
      <c r="L206" s="135">
        <v>0</v>
      </c>
      <c r="M206" s="135">
        <v>0</v>
      </c>
      <c r="N206" s="135">
        <v>0</v>
      </c>
      <c r="O206" s="135">
        <v>0</v>
      </c>
      <c r="P206" s="135">
        <v>0</v>
      </c>
      <c r="Q206" s="135">
        <v>0</v>
      </c>
      <c r="R206" s="135">
        <v>0</v>
      </c>
      <c r="S206" s="135">
        <v>1</v>
      </c>
      <c r="T206" s="135">
        <v>0</v>
      </c>
      <c r="U206" s="135">
        <v>0</v>
      </c>
      <c r="V206" s="135">
        <v>0</v>
      </c>
      <c r="W206" s="135">
        <v>0</v>
      </c>
      <c r="X206" s="135">
        <v>0</v>
      </c>
      <c r="Y206" s="135">
        <v>0</v>
      </c>
      <c r="Z206" s="135">
        <v>0</v>
      </c>
      <c r="AA206" s="135">
        <v>0</v>
      </c>
      <c r="AB206" s="135">
        <v>0</v>
      </c>
      <c r="AC206" s="135">
        <v>1</v>
      </c>
      <c r="AD206" s="135">
        <v>0</v>
      </c>
      <c r="AE206" s="135">
        <v>0</v>
      </c>
      <c r="AF206" s="135">
        <v>0</v>
      </c>
      <c r="AG206" s="135">
        <v>0</v>
      </c>
      <c r="AH206" s="135">
        <v>0</v>
      </c>
      <c r="AI206" s="135">
        <v>0</v>
      </c>
      <c r="AJ206" s="135">
        <v>0</v>
      </c>
      <c r="AK206" s="135">
        <v>0</v>
      </c>
      <c r="AL206" s="135">
        <v>0</v>
      </c>
      <c r="AM206" s="135">
        <v>0</v>
      </c>
      <c r="AN206" s="135">
        <v>0</v>
      </c>
      <c r="AO206" s="135">
        <v>0</v>
      </c>
      <c r="AP206" s="135">
        <v>0</v>
      </c>
    </row>
    <row r="207" spans="1:42" ht="15.6" x14ac:dyDescent="0.3">
      <c r="A207" s="160" t="s">
        <v>734</v>
      </c>
      <c r="B207" s="159">
        <v>0</v>
      </c>
      <c r="C207" s="135">
        <v>0</v>
      </c>
      <c r="D207" s="135">
        <v>0</v>
      </c>
      <c r="E207" s="135">
        <v>0</v>
      </c>
      <c r="F207" s="135">
        <v>0</v>
      </c>
      <c r="G207" s="135">
        <v>0</v>
      </c>
      <c r="H207" s="135">
        <v>0</v>
      </c>
      <c r="I207" s="135">
        <v>0</v>
      </c>
      <c r="J207" s="135">
        <v>0</v>
      </c>
      <c r="K207" s="135">
        <v>0</v>
      </c>
      <c r="L207" s="135">
        <v>0</v>
      </c>
      <c r="M207" s="135">
        <v>0</v>
      </c>
      <c r="N207" s="135">
        <v>0</v>
      </c>
      <c r="O207" s="135">
        <v>0</v>
      </c>
      <c r="P207" s="135">
        <v>0</v>
      </c>
      <c r="Q207" s="135">
        <v>0</v>
      </c>
      <c r="R207" s="135">
        <v>0</v>
      </c>
      <c r="S207" s="135">
        <v>0</v>
      </c>
      <c r="T207" s="135">
        <v>0</v>
      </c>
      <c r="U207" s="135">
        <v>0</v>
      </c>
      <c r="V207" s="135">
        <v>0</v>
      </c>
      <c r="W207" s="135">
        <v>0</v>
      </c>
      <c r="X207" s="135">
        <v>0</v>
      </c>
      <c r="Y207" s="135">
        <v>0</v>
      </c>
      <c r="Z207" s="135">
        <v>0</v>
      </c>
      <c r="AA207" s="135">
        <v>0</v>
      </c>
      <c r="AB207" s="135">
        <v>0</v>
      </c>
      <c r="AC207" s="135">
        <v>0</v>
      </c>
      <c r="AD207" s="135">
        <v>0</v>
      </c>
      <c r="AE207" s="135">
        <v>0</v>
      </c>
      <c r="AF207" s="135">
        <v>0</v>
      </c>
      <c r="AG207" s="135">
        <v>0</v>
      </c>
      <c r="AH207" s="135">
        <v>0</v>
      </c>
      <c r="AI207" s="135">
        <v>0</v>
      </c>
      <c r="AJ207" s="135">
        <v>0</v>
      </c>
      <c r="AK207" s="135">
        <v>0</v>
      </c>
      <c r="AL207" s="135">
        <v>0</v>
      </c>
      <c r="AM207" s="135">
        <v>0</v>
      </c>
      <c r="AN207" s="135">
        <v>0</v>
      </c>
      <c r="AO207" s="135">
        <v>0</v>
      </c>
      <c r="AP207" s="135">
        <v>0</v>
      </c>
    </row>
    <row r="208" spans="1:42" ht="15.6" x14ac:dyDescent="0.3">
      <c r="A208" s="160" t="s">
        <v>735</v>
      </c>
      <c r="B208" s="159">
        <v>0</v>
      </c>
      <c r="C208" s="135">
        <v>0</v>
      </c>
      <c r="D208" s="135">
        <v>0</v>
      </c>
      <c r="E208" s="135">
        <v>0</v>
      </c>
      <c r="F208" s="135">
        <v>0</v>
      </c>
      <c r="G208" s="135">
        <v>0</v>
      </c>
      <c r="H208" s="135">
        <v>0</v>
      </c>
      <c r="I208" s="135">
        <v>0</v>
      </c>
      <c r="J208" s="135">
        <v>0</v>
      </c>
      <c r="K208" s="135">
        <v>0</v>
      </c>
      <c r="L208" s="135">
        <v>0</v>
      </c>
      <c r="M208" s="135">
        <v>0</v>
      </c>
      <c r="N208" s="135">
        <v>0</v>
      </c>
      <c r="O208" s="135">
        <v>0</v>
      </c>
      <c r="P208" s="135">
        <v>0</v>
      </c>
      <c r="Q208" s="135">
        <v>0</v>
      </c>
      <c r="R208" s="135">
        <v>0</v>
      </c>
      <c r="S208" s="135">
        <v>0</v>
      </c>
      <c r="T208" s="135">
        <v>0</v>
      </c>
      <c r="U208" s="135">
        <v>0</v>
      </c>
      <c r="V208" s="135">
        <v>0</v>
      </c>
      <c r="W208" s="135">
        <v>0</v>
      </c>
      <c r="X208" s="135">
        <v>0</v>
      </c>
      <c r="Y208" s="135">
        <v>0</v>
      </c>
      <c r="Z208" s="135">
        <v>0</v>
      </c>
      <c r="AA208" s="135">
        <v>0</v>
      </c>
      <c r="AB208" s="135">
        <v>0</v>
      </c>
      <c r="AC208" s="135">
        <v>0</v>
      </c>
      <c r="AD208" s="135">
        <v>0</v>
      </c>
      <c r="AE208" s="135">
        <v>0</v>
      </c>
      <c r="AF208" s="135">
        <v>0</v>
      </c>
      <c r="AG208" s="135">
        <v>0</v>
      </c>
      <c r="AH208" s="135">
        <v>0</v>
      </c>
      <c r="AI208" s="135">
        <v>0</v>
      </c>
      <c r="AJ208" s="135">
        <v>0</v>
      </c>
      <c r="AK208" s="135">
        <v>0</v>
      </c>
      <c r="AL208" s="135">
        <v>0</v>
      </c>
      <c r="AM208" s="135">
        <v>0</v>
      </c>
      <c r="AN208" s="135">
        <v>0</v>
      </c>
      <c r="AO208" s="135">
        <v>0</v>
      </c>
      <c r="AP208" s="135">
        <v>0</v>
      </c>
    </row>
    <row r="209" spans="1:42" ht="15.6" x14ac:dyDescent="0.3">
      <c r="A209" s="160" t="s">
        <v>736</v>
      </c>
      <c r="B209" s="159">
        <v>0</v>
      </c>
      <c r="C209" s="135">
        <v>0</v>
      </c>
      <c r="D209" s="135">
        <v>0</v>
      </c>
      <c r="E209" s="135">
        <v>0</v>
      </c>
      <c r="F209" s="135">
        <v>0</v>
      </c>
      <c r="G209" s="135">
        <v>0</v>
      </c>
      <c r="H209" s="135">
        <v>0</v>
      </c>
      <c r="I209" s="135">
        <v>0</v>
      </c>
      <c r="J209" s="135">
        <v>0</v>
      </c>
      <c r="K209" s="135">
        <v>0</v>
      </c>
      <c r="L209" s="135">
        <v>0</v>
      </c>
      <c r="M209" s="135">
        <v>0</v>
      </c>
      <c r="N209" s="135">
        <v>0</v>
      </c>
      <c r="O209" s="135">
        <v>0</v>
      </c>
      <c r="P209" s="135">
        <v>0</v>
      </c>
      <c r="Q209" s="135">
        <v>0</v>
      </c>
      <c r="R209" s="135">
        <v>0</v>
      </c>
      <c r="S209" s="135">
        <v>0</v>
      </c>
      <c r="T209" s="135">
        <v>0</v>
      </c>
      <c r="U209" s="135">
        <v>0</v>
      </c>
      <c r="V209" s="135">
        <v>0</v>
      </c>
      <c r="W209" s="135">
        <v>0</v>
      </c>
      <c r="X209" s="135">
        <v>0</v>
      </c>
      <c r="Y209" s="135">
        <v>0</v>
      </c>
      <c r="Z209" s="135">
        <v>0</v>
      </c>
      <c r="AA209" s="135">
        <v>0</v>
      </c>
      <c r="AB209" s="135">
        <v>0</v>
      </c>
      <c r="AC209" s="135">
        <v>0</v>
      </c>
      <c r="AD209" s="135">
        <v>0</v>
      </c>
      <c r="AE209" s="135">
        <v>0</v>
      </c>
      <c r="AF209" s="135">
        <v>0</v>
      </c>
      <c r="AG209" s="135">
        <v>0</v>
      </c>
      <c r="AH209" s="135">
        <v>0</v>
      </c>
      <c r="AI209" s="135">
        <v>0</v>
      </c>
      <c r="AJ209" s="135">
        <v>0</v>
      </c>
      <c r="AK209" s="135">
        <v>0</v>
      </c>
      <c r="AL209" s="135">
        <v>0</v>
      </c>
      <c r="AM209" s="135">
        <v>0</v>
      </c>
      <c r="AN209" s="135">
        <v>0</v>
      </c>
      <c r="AO209" s="135">
        <v>0</v>
      </c>
      <c r="AP209" s="135">
        <v>0</v>
      </c>
    </row>
    <row r="210" spans="1:42" ht="15.6" x14ac:dyDescent="0.3">
      <c r="A210" s="160" t="s">
        <v>737</v>
      </c>
      <c r="B210" s="159">
        <v>0</v>
      </c>
      <c r="C210" s="135">
        <v>0</v>
      </c>
      <c r="D210" s="135">
        <v>0</v>
      </c>
      <c r="E210" s="135">
        <v>0</v>
      </c>
      <c r="F210" s="135">
        <v>0</v>
      </c>
      <c r="G210" s="135">
        <v>0</v>
      </c>
      <c r="H210" s="135">
        <v>0</v>
      </c>
      <c r="I210" s="135">
        <v>0</v>
      </c>
      <c r="J210" s="135">
        <v>0</v>
      </c>
      <c r="K210" s="135">
        <v>0</v>
      </c>
      <c r="L210" s="135">
        <v>0</v>
      </c>
      <c r="M210" s="135">
        <v>0</v>
      </c>
      <c r="N210" s="135">
        <v>0</v>
      </c>
      <c r="O210" s="135">
        <v>0</v>
      </c>
      <c r="P210" s="135">
        <v>0</v>
      </c>
      <c r="Q210" s="135">
        <v>0</v>
      </c>
      <c r="R210" s="135">
        <v>0</v>
      </c>
      <c r="S210" s="135">
        <v>0</v>
      </c>
      <c r="T210" s="135">
        <v>0</v>
      </c>
      <c r="U210" s="135">
        <v>0</v>
      </c>
      <c r="V210" s="135">
        <v>0</v>
      </c>
      <c r="W210" s="135">
        <v>0</v>
      </c>
      <c r="X210" s="135">
        <v>0</v>
      </c>
      <c r="Y210" s="135">
        <v>0</v>
      </c>
      <c r="Z210" s="135">
        <v>0</v>
      </c>
      <c r="AA210" s="135">
        <v>0</v>
      </c>
      <c r="AB210" s="135">
        <v>0</v>
      </c>
      <c r="AC210" s="135">
        <v>0</v>
      </c>
      <c r="AD210" s="135">
        <v>0</v>
      </c>
      <c r="AE210" s="135">
        <v>0</v>
      </c>
      <c r="AF210" s="135">
        <v>0</v>
      </c>
      <c r="AG210" s="135">
        <v>0</v>
      </c>
      <c r="AH210" s="135">
        <v>0</v>
      </c>
      <c r="AI210" s="135">
        <v>0</v>
      </c>
      <c r="AJ210" s="135">
        <v>0</v>
      </c>
      <c r="AK210" s="135">
        <v>0</v>
      </c>
      <c r="AL210" s="135">
        <v>0</v>
      </c>
      <c r="AM210" s="135">
        <v>0</v>
      </c>
      <c r="AN210" s="135">
        <v>0</v>
      </c>
      <c r="AO210" s="135">
        <v>0</v>
      </c>
      <c r="AP210" s="135">
        <v>0</v>
      </c>
    </row>
    <row r="211" spans="1:42" ht="15.6" x14ac:dyDescent="0.3">
      <c r="A211" s="160" t="s">
        <v>587</v>
      </c>
      <c r="B211" s="159">
        <v>0</v>
      </c>
      <c r="C211" s="135">
        <v>0</v>
      </c>
      <c r="D211" s="135">
        <v>0</v>
      </c>
      <c r="E211" s="135">
        <v>0</v>
      </c>
      <c r="F211" s="135">
        <v>0</v>
      </c>
      <c r="G211" s="135">
        <v>0</v>
      </c>
      <c r="H211" s="135">
        <v>0</v>
      </c>
      <c r="I211" s="135">
        <v>0</v>
      </c>
      <c r="J211" s="135">
        <v>0</v>
      </c>
      <c r="K211" s="135">
        <v>0</v>
      </c>
      <c r="L211" s="135">
        <v>0</v>
      </c>
      <c r="M211" s="135">
        <v>0</v>
      </c>
      <c r="N211" s="135">
        <v>0</v>
      </c>
      <c r="O211" s="135">
        <v>0</v>
      </c>
      <c r="P211" s="135">
        <v>0</v>
      </c>
      <c r="Q211" s="135">
        <v>0</v>
      </c>
      <c r="R211" s="135">
        <v>0</v>
      </c>
      <c r="S211" s="135">
        <v>0</v>
      </c>
      <c r="T211" s="135">
        <v>0</v>
      </c>
      <c r="U211" s="135">
        <v>0</v>
      </c>
      <c r="V211" s="135">
        <v>0</v>
      </c>
      <c r="W211" s="135">
        <v>0</v>
      </c>
      <c r="X211" s="135">
        <v>0</v>
      </c>
      <c r="Y211" s="135">
        <v>0</v>
      </c>
      <c r="Z211" s="135">
        <v>0</v>
      </c>
      <c r="AA211" s="135">
        <v>0</v>
      </c>
      <c r="AB211" s="135">
        <v>0</v>
      </c>
      <c r="AC211" s="135">
        <v>0</v>
      </c>
      <c r="AD211" s="135">
        <v>0</v>
      </c>
      <c r="AE211" s="135">
        <v>0</v>
      </c>
      <c r="AF211" s="135">
        <v>0</v>
      </c>
      <c r="AG211" s="135">
        <v>0</v>
      </c>
      <c r="AH211" s="135">
        <v>0</v>
      </c>
      <c r="AI211" s="135">
        <v>0</v>
      </c>
      <c r="AJ211" s="135">
        <v>0</v>
      </c>
      <c r="AK211" s="135">
        <v>0</v>
      </c>
      <c r="AL211" s="135">
        <v>0</v>
      </c>
      <c r="AM211" s="135">
        <v>0</v>
      </c>
      <c r="AN211" s="135">
        <v>0</v>
      </c>
      <c r="AO211" s="135">
        <v>0</v>
      </c>
      <c r="AP211" s="135">
        <v>0</v>
      </c>
    </row>
    <row r="212" spans="1:42" ht="15.6" x14ac:dyDescent="0.3">
      <c r="A212" s="160" t="s">
        <v>516</v>
      </c>
      <c r="B212" s="159">
        <v>0</v>
      </c>
      <c r="C212" s="135">
        <v>0</v>
      </c>
      <c r="D212" s="135">
        <v>0</v>
      </c>
      <c r="E212" s="135">
        <v>0</v>
      </c>
      <c r="F212" s="135">
        <v>0</v>
      </c>
      <c r="G212" s="135">
        <v>0</v>
      </c>
      <c r="H212" s="135">
        <v>0</v>
      </c>
      <c r="I212" s="135">
        <v>0</v>
      </c>
      <c r="J212" s="135">
        <v>0</v>
      </c>
      <c r="K212" s="135">
        <v>0</v>
      </c>
      <c r="L212" s="135">
        <v>0</v>
      </c>
      <c r="M212" s="135">
        <v>0</v>
      </c>
      <c r="N212" s="135">
        <v>0</v>
      </c>
      <c r="O212" s="135">
        <v>0</v>
      </c>
      <c r="P212" s="135">
        <v>0</v>
      </c>
      <c r="Q212" s="135">
        <v>0</v>
      </c>
      <c r="R212" s="135">
        <v>0</v>
      </c>
      <c r="S212" s="135">
        <v>0</v>
      </c>
      <c r="T212" s="135">
        <v>0</v>
      </c>
      <c r="U212" s="135">
        <v>0</v>
      </c>
      <c r="V212" s="135">
        <v>0</v>
      </c>
      <c r="W212" s="135">
        <v>0</v>
      </c>
      <c r="X212" s="135">
        <v>0</v>
      </c>
      <c r="Y212" s="135">
        <v>0</v>
      </c>
      <c r="Z212" s="135">
        <v>0</v>
      </c>
      <c r="AA212" s="135">
        <v>0</v>
      </c>
      <c r="AB212" s="135">
        <v>0</v>
      </c>
      <c r="AC212" s="135">
        <v>0</v>
      </c>
      <c r="AD212" s="135">
        <v>0</v>
      </c>
      <c r="AE212" s="135">
        <v>0</v>
      </c>
      <c r="AF212" s="135">
        <v>0</v>
      </c>
      <c r="AG212" s="135">
        <v>0</v>
      </c>
      <c r="AH212" s="135">
        <v>0</v>
      </c>
      <c r="AI212" s="135">
        <v>0</v>
      </c>
      <c r="AJ212" s="135">
        <v>0</v>
      </c>
      <c r="AK212" s="135">
        <v>0</v>
      </c>
      <c r="AL212" s="135">
        <v>0</v>
      </c>
      <c r="AM212" s="135">
        <v>0</v>
      </c>
      <c r="AN212" s="135">
        <v>0</v>
      </c>
      <c r="AO212" s="135">
        <v>0</v>
      </c>
      <c r="AP212" s="135">
        <v>0</v>
      </c>
    </row>
    <row r="213" spans="1:42" ht="15.6" x14ac:dyDescent="0.3">
      <c r="A213" s="160" t="s">
        <v>738</v>
      </c>
      <c r="B213" s="159">
        <v>0</v>
      </c>
      <c r="C213" s="135">
        <v>0</v>
      </c>
      <c r="D213" s="135">
        <v>0</v>
      </c>
      <c r="E213" s="135">
        <v>0</v>
      </c>
      <c r="F213" s="135">
        <v>0</v>
      </c>
      <c r="G213" s="135">
        <v>0</v>
      </c>
      <c r="H213" s="135">
        <v>0</v>
      </c>
      <c r="I213" s="135">
        <v>0</v>
      </c>
      <c r="J213" s="135">
        <v>0</v>
      </c>
      <c r="K213" s="135">
        <v>0</v>
      </c>
      <c r="L213" s="135">
        <v>0</v>
      </c>
      <c r="M213" s="135">
        <v>0</v>
      </c>
      <c r="N213" s="135">
        <v>0</v>
      </c>
      <c r="O213" s="135">
        <v>0</v>
      </c>
      <c r="P213" s="135">
        <v>0</v>
      </c>
      <c r="Q213" s="135">
        <v>0</v>
      </c>
      <c r="R213" s="135">
        <v>0</v>
      </c>
      <c r="S213" s="135">
        <v>0</v>
      </c>
      <c r="T213" s="135">
        <v>0</v>
      </c>
      <c r="U213" s="135">
        <v>0</v>
      </c>
      <c r="V213" s="135">
        <v>0</v>
      </c>
      <c r="W213" s="135">
        <v>0</v>
      </c>
      <c r="X213" s="135">
        <v>0</v>
      </c>
      <c r="Y213" s="135">
        <v>0</v>
      </c>
      <c r="Z213" s="135">
        <v>0</v>
      </c>
      <c r="AA213" s="135">
        <v>0</v>
      </c>
      <c r="AB213" s="135">
        <v>0</v>
      </c>
      <c r="AC213" s="135">
        <v>0</v>
      </c>
      <c r="AD213" s="135">
        <v>0</v>
      </c>
      <c r="AE213" s="135">
        <v>0</v>
      </c>
      <c r="AF213" s="135">
        <v>0</v>
      </c>
      <c r="AG213" s="135">
        <v>0</v>
      </c>
      <c r="AH213" s="135">
        <v>0</v>
      </c>
      <c r="AI213" s="135">
        <v>0</v>
      </c>
      <c r="AJ213" s="135">
        <v>0</v>
      </c>
      <c r="AK213" s="135">
        <v>0</v>
      </c>
      <c r="AL213" s="135">
        <v>0</v>
      </c>
      <c r="AM213" s="135">
        <v>0</v>
      </c>
      <c r="AN213" s="135">
        <v>0</v>
      </c>
      <c r="AO213" s="135">
        <v>0</v>
      </c>
      <c r="AP213" s="135">
        <v>0</v>
      </c>
    </row>
    <row r="214" spans="1:42" s="9" customFormat="1" ht="15.6" x14ac:dyDescent="0.3">
      <c r="A214" s="160" t="s">
        <v>617</v>
      </c>
      <c r="B214" s="159">
        <v>1</v>
      </c>
      <c r="C214" s="135">
        <v>0</v>
      </c>
      <c r="D214" s="135">
        <v>0</v>
      </c>
      <c r="E214" s="135">
        <v>0</v>
      </c>
      <c r="F214" s="135">
        <v>0</v>
      </c>
      <c r="G214" s="135">
        <v>0</v>
      </c>
      <c r="H214" s="135">
        <v>0</v>
      </c>
      <c r="I214" s="135">
        <v>0</v>
      </c>
      <c r="J214" s="135">
        <v>0</v>
      </c>
      <c r="K214" s="135">
        <v>0</v>
      </c>
      <c r="L214" s="135">
        <v>0</v>
      </c>
      <c r="M214" s="135">
        <v>0</v>
      </c>
      <c r="N214" s="135">
        <v>0</v>
      </c>
      <c r="O214" s="135">
        <v>0</v>
      </c>
      <c r="P214" s="135">
        <v>0</v>
      </c>
      <c r="Q214" s="135">
        <v>0</v>
      </c>
      <c r="R214" s="135">
        <v>0</v>
      </c>
      <c r="S214" s="135">
        <v>1</v>
      </c>
      <c r="T214" s="135">
        <v>0</v>
      </c>
      <c r="U214" s="135">
        <v>0</v>
      </c>
      <c r="V214" s="135">
        <v>0</v>
      </c>
      <c r="W214" s="135">
        <v>0</v>
      </c>
      <c r="X214" s="135">
        <v>0</v>
      </c>
      <c r="Y214" s="135">
        <v>0</v>
      </c>
      <c r="Z214" s="135">
        <v>0</v>
      </c>
      <c r="AA214" s="135">
        <v>0</v>
      </c>
      <c r="AB214" s="135">
        <v>0</v>
      </c>
      <c r="AC214" s="135">
        <v>0</v>
      </c>
      <c r="AD214" s="135">
        <v>0</v>
      </c>
      <c r="AE214" s="135">
        <v>0</v>
      </c>
      <c r="AF214" s="135">
        <v>0</v>
      </c>
      <c r="AG214" s="135">
        <v>0</v>
      </c>
      <c r="AH214" s="135">
        <v>0</v>
      </c>
      <c r="AI214" s="135">
        <v>0</v>
      </c>
      <c r="AJ214" s="135">
        <v>0</v>
      </c>
      <c r="AK214" s="135">
        <v>0</v>
      </c>
      <c r="AL214" s="135">
        <v>0</v>
      </c>
      <c r="AM214" s="135">
        <v>0</v>
      </c>
      <c r="AN214" s="135">
        <v>0</v>
      </c>
      <c r="AO214" s="135">
        <v>0</v>
      </c>
      <c r="AP214" s="135">
        <v>0</v>
      </c>
    </row>
    <row r="215" spans="1:42" ht="15.6" x14ac:dyDescent="0.3">
      <c r="A215" s="160" t="s">
        <v>512</v>
      </c>
      <c r="B215" s="159">
        <v>32</v>
      </c>
      <c r="C215" s="135">
        <v>0</v>
      </c>
      <c r="D215" s="135">
        <v>0</v>
      </c>
      <c r="E215" s="135">
        <v>1</v>
      </c>
      <c r="F215" s="135">
        <v>0</v>
      </c>
      <c r="G215" s="135">
        <v>0</v>
      </c>
      <c r="H215" s="135">
        <v>1</v>
      </c>
      <c r="I215" s="135">
        <v>0</v>
      </c>
      <c r="J215" s="135">
        <v>0</v>
      </c>
      <c r="K215" s="135">
        <v>0</v>
      </c>
      <c r="L215" s="135">
        <v>0</v>
      </c>
      <c r="M215" s="135">
        <v>1</v>
      </c>
      <c r="N215" s="135">
        <v>0</v>
      </c>
      <c r="O215" s="135">
        <v>0</v>
      </c>
      <c r="P215" s="135">
        <v>0</v>
      </c>
      <c r="Q215" s="135">
        <v>0</v>
      </c>
      <c r="R215" s="135">
        <v>0</v>
      </c>
      <c r="S215" s="135">
        <v>22</v>
      </c>
      <c r="T215" s="135">
        <v>0</v>
      </c>
      <c r="U215" s="135">
        <v>0</v>
      </c>
      <c r="V215" s="135">
        <v>0</v>
      </c>
      <c r="W215" s="135">
        <v>0</v>
      </c>
      <c r="X215" s="135">
        <v>0</v>
      </c>
      <c r="Y215" s="135">
        <v>0</v>
      </c>
      <c r="Z215" s="135">
        <v>0</v>
      </c>
      <c r="AA215" s="135">
        <v>0</v>
      </c>
      <c r="AB215" s="135">
        <v>0</v>
      </c>
      <c r="AC215" s="135">
        <v>1</v>
      </c>
      <c r="AD215" s="135">
        <v>0</v>
      </c>
      <c r="AE215" s="135">
        <v>0</v>
      </c>
      <c r="AF215" s="135">
        <v>0</v>
      </c>
      <c r="AG215" s="135">
        <v>4</v>
      </c>
      <c r="AH215" s="135">
        <v>0</v>
      </c>
      <c r="AI215" s="135">
        <v>0</v>
      </c>
      <c r="AJ215" s="135">
        <v>1</v>
      </c>
      <c r="AK215" s="135">
        <v>0</v>
      </c>
      <c r="AL215" s="135">
        <v>0</v>
      </c>
      <c r="AM215" s="135">
        <v>0</v>
      </c>
      <c r="AN215" s="135">
        <v>0</v>
      </c>
      <c r="AO215" s="135">
        <v>0</v>
      </c>
      <c r="AP215" s="135">
        <v>1</v>
      </c>
    </row>
    <row r="216" spans="1:42" ht="15.6" x14ac:dyDescent="0.3">
      <c r="A216" s="160" t="s">
        <v>558</v>
      </c>
      <c r="B216" s="159">
        <v>0</v>
      </c>
      <c r="C216" s="135">
        <v>0</v>
      </c>
      <c r="D216" s="135">
        <v>0</v>
      </c>
      <c r="E216" s="135">
        <v>0</v>
      </c>
      <c r="F216" s="135">
        <v>0</v>
      </c>
      <c r="G216" s="135">
        <v>0</v>
      </c>
      <c r="H216" s="135">
        <v>0</v>
      </c>
      <c r="I216" s="135">
        <v>0</v>
      </c>
      <c r="J216" s="135">
        <v>0</v>
      </c>
      <c r="K216" s="135">
        <v>0</v>
      </c>
      <c r="L216" s="135">
        <v>0</v>
      </c>
      <c r="M216" s="135">
        <v>0</v>
      </c>
      <c r="N216" s="135">
        <v>0</v>
      </c>
      <c r="O216" s="135">
        <v>0</v>
      </c>
      <c r="P216" s="135">
        <v>0</v>
      </c>
      <c r="Q216" s="135">
        <v>0</v>
      </c>
      <c r="R216" s="135">
        <v>0</v>
      </c>
      <c r="S216" s="135">
        <v>0</v>
      </c>
      <c r="T216" s="135">
        <v>0</v>
      </c>
      <c r="U216" s="135">
        <v>0</v>
      </c>
      <c r="V216" s="135">
        <v>0</v>
      </c>
      <c r="W216" s="135">
        <v>0</v>
      </c>
      <c r="X216" s="135">
        <v>0</v>
      </c>
      <c r="Y216" s="135">
        <v>0</v>
      </c>
      <c r="Z216" s="135">
        <v>0</v>
      </c>
      <c r="AA216" s="135">
        <v>0</v>
      </c>
      <c r="AB216" s="135">
        <v>0</v>
      </c>
      <c r="AC216" s="135">
        <v>0</v>
      </c>
      <c r="AD216" s="135">
        <v>0</v>
      </c>
      <c r="AE216" s="135">
        <v>0</v>
      </c>
      <c r="AF216" s="135">
        <v>0</v>
      </c>
      <c r="AG216" s="135">
        <v>0</v>
      </c>
      <c r="AH216" s="135">
        <v>0</v>
      </c>
      <c r="AI216" s="135">
        <v>0</v>
      </c>
      <c r="AJ216" s="135">
        <v>0</v>
      </c>
      <c r="AK216" s="135">
        <v>0</v>
      </c>
      <c r="AL216" s="135">
        <v>0</v>
      </c>
      <c r="AM216" s="135">
        <v>0</v>
      </c>
      <c r="AN216" s="135">
        <v>0</v>
      </c>
      <c r="AO216" s="135">
        <v>0</v>
      </c>
      <c r="AP216" s="135">
        <v>0</v>
      </c>
    </row>
    <row r="217" spans="1:42" ht="15.6" x14ac:dyDescent="0.3">
      <c r="A217" s="160" t="s">
        <v>513</v>
      </c>
      <c r="B217" s="159">
        <v>0</v>
      </c>
      <c r="C217" s="135">
        <v>0</v>
      </c>
      <c r="D217" s="135">
        <v>0</v>
      </c>
      <c r="E217" s="135">
        <v>0</v>
      </c>
      <c r="F217" s="135">
        <v>0</v>
      </c>
      <c r="G217" s="135">
        <v>0</v>
      </c>
      <c r="H217" s="135">
        <v>0</v>
      </c>
      <c r="I217" s="135">
        <v>0</v>
      </c>
      <c r="J217" s="135">
        <v>0</v>
      </c>
      <c r="K217" s="135">
        <v>0</v>
      </c>
      <c r="L217" s="135">
        <v>0</v>
      </c>
      <c r="M217" s="135">
        <v>0</v>
      </c>
      <c r="N217" s="135">
        <v>0</v>
      </c>
      <c r="O217" s="135">
        <v>0</v>
      </c>
      <c r="P217" s="135">
        <v>0</v>
      </c>
      <c r="Q217" s="135">
        <v>0</v>
      </c>
      <c r="R217" s="135">
        <v>0</v>
      </c>
      <c r="S217" s="135">
        <v>0</v>
      </c>
      <c r="T217" s="135">
        <v>0</v>
      </c>
      <c r="U217" s="135">
        <v>0</v>
      </c>
      <c r="V217" s="135">
        <v>0</v>
      </c>
      <c r="W217" s="135">
        <v>0</v>
      </c>
      <c r="X217" s="135">
        <v>0</v>
      </c>
      <c r="Y217" s="135">
        <v>0</v>
      </c>
      <c r="Z217" s="135">
        <v>0</v>
      </c>
      <c r="AA217" s="135">
        <v>0</v>
      </c>
      <c r="AB217" s="135">
        <v>0</v>
      </c>
      <c r="AC217" s="135">
        <v>0</v>
      </c>
      <c r="AD217" s="135">
        <v>0</v>
      </c>
      <c r="AE217" s="135">
        <v>0</v>
      </c>
      <c r="AF217" s="135">
        <v>0</v>
      </c>
      <c r="AG217" s="135">
        <v>0</v>
      </c>
      <c r="AH217" s="135">
        <v>0</v>
      </c>
      <c r="AI217" s="135">
        <v>0</v>
      </c>
      <c r="AJ217" s="135">
        <v>0</v>
      </c>
      <c r="AK217" s="135">
        <v>0</v>
      </c>
      <c r="AL217" s="135">
        <v>0</v>
      </c>
      <c r="AM217" s="135">
        <v>0</v>
      </c>
      <c r="AN217" s="135">
        <v>0</v>
      </c>
      <c r="AO217" s="135">
        <v>0</v>
      </c>
      <c r="AP217" s="135">
        <v>0</v>
      </c>
    </row>
    <row r="218" spans="1:42" ht="15.6" x14ac:dyDescent="0.3">
      <c r="A218" s="160" t="s">
        <v>739</v>
      </c>
      <c r="B218" s="159">
        <v>0</v>
      </c>
      <c r="C218" s="135">
        <v>0</v>
      </c>
      <c r="D218" s="135">
        <v>0</v>
      </c>
      <c r="E218" s="135">
        <v>0</v>
      </c>
      <c r="F218" s="135">
        <v>0</v>
      </c>
      <c r="G218" s="135">
        <v>0</v>
      </c>
      <c r="H218" s="135">
        <v>0</v>
      </c>
      <c r="I218" s="135">
        <v>0</v>
      </c>
      <c r="J218" s="135">
        <v>0</v>
      </c>
      <c r="K218" s="135">
        <v>0</v>
      </c>
      <c r="L218" s="135">
        <v>0</v>
      </c>
      <c r="M218" s="135">
        <v>0</v>
      </c>
      <c r="N218" s="135">
        <v>0</v>
      </c>
      <c r="O218" s="135">
        <v>0</v>
      </c>
      <c r="P218" s="135">
        <v>0</v>
      </c>
      <c r="Q218" s="135">
        <v>0</v>
      </c>
      <c r="R218" s="135">
        <v>0</v>
      </c>
      <c r="S218" s="135">
        <v>0</v>
      </c>
      <c r="T218" s="135">
        <v>0</v>
      </c>
      <c r="U218" s="135">
        <v>0</v>
      </c>
      <c r="V218" s="135">
        <v>0</v>
      </c>
      <c r="W218" s="135">
        <v>0</v>
      </c>
      <c r="X218" s="135">
        <v>0</v>
      </c>
      <c r="Y218" s="135">
        <v>0</v>
      </c>
      <c r="Z218" s="135">
        <v>0</v>
      </c>
      <c r="AA218" s="135">
        <v>0</v>
      </c>
      <c r="AB218" s="135">
        <v>0</v>
      </c>
      <c r="AC218" s="135">
        <v>0</v>
      </c>
      <c r="AD218" s="135">
        <v>0</v>
      </c>
      <c r="AE218" s="135">
        <v>0</v>
      </c>
      <c r="AF218" s="135">
        <v>0</v>
      </c>
      <c r="AG218" s="135">
        <v>0</v>
      </c>
      <c r="AH218" s="135">
        <v>0</v>
      </c>
      <c r="AI218" s="135">
        <v>0</v>
      </c>
      <c r="AJ218" s="135">
        <v>0</v>
      </c>
      <c r="AK218" s="135">
        <v>0</v>
      </c>
      <c r="AL218" s="135">
        <v>0</v>
      </c>
      <c r="AM218" s="135">
        <v>0</v>
      </c>
      <c r="AN218" s="135">
        <v>0</v>
      </c>
      <c r="AO218" s="135">
        <v>0</v>
      </c>
      <c r="AP218" s="135">
        <v>0</v>
      </c>
    </row>
    <row r="219" spans="1:42" ht="15.6" x14ac:dyDescent="0.3">
      <c r="A219" s="160" t="s">
        <v>740</v>
      </c>
      <c r="B219" s="159">
        <v>0</v>
      </c>
      <c r="C219" s="135">
        <v>0</v>
      </c>
      <c r="D219" s="135">
        <v>0</v>
      </c>
      <c r="E219" s="135">
        <v>0</v>
      </c>
      <c r="F219" s="135">
        <v>0</v>
      </c>
      <c r="G219" s="135">
        <v>0</v>
      </c>
      <c r="H219" s="135">
        <v>0</v>
      </c>
      <c r="I219" s="135">
        <v>0</v>
      </c>
      <c r="J219" s="135">
        <v>0</v>
      </c>
      <c r="K219" s="135">
        <v>0</v>
      </c>
      <c r="L219" s="135">
        <v>0</v>
      </c>
      <c r="M219" s="135">
        <v>0</v>
      </c>
      <c r="N219" s="135">
        <v>0</v>
      </c>
      <c r="O219" s="135">
        <v>0</v>
      </c>
      <c r="P219" s="135">
        <v>0</v>
      </c>
      <c r="Q219" s="135">
        <v>0</v>
      </c>
      <c r="R219" s="135">
        <v>0</v>
      </c>
      <c r="S219" s="135">
        <v>0</v>
      </c>
      <c r="T219" s="135">
        <v>0</v>
      </c>
      <c r="U219" s="135">
        <v>0</v>
      </c>
      <c r="V219" s="135">
        <v>0</v>
      </c>
      <c r="W219" s="135">
        <v>0</v>
      </c>
      <c r="X219" s="135">
        <v>0</v>
      </c>
      <c r="Y219" s="135">
        <v>0</v>
      </c>
      <c r="Z219" s="135">
        <v>0</v>
      </c>
      <c r="AA219" s="135">
        <v>0</v>
      </c>
      <c r="AB219" s="135">
        <v>0</v>
      </c>
      <c r="AC219" s="135">
        <v>0</v>
      </c>
      <c r="AD219" s="135">
        <v>0</v>
      </c>
      <c r="AE219" s="135">
        <v>0</v>
      </c>
      <c r="AF219" s="135">
        <v>0</v>
      </c>
      <c r="AG219" s="135">
        <v>0</v>
      </c>
      <c r="AH219" s="135">
        <v>0</v>
      </c>
      <c r="AI219" s="135">
        <v>0</v>
      </c>
      <c r="AJ219" s="135">
        <v>0</v>
      </c>
      <c r="AK219" s="135">
        <v>0</v>
      </c>
      <c r="AL219" s="135">
        <v>0</v>
      </c>
      <c r="AM219" s="135">
        <v>0</v>
      </c>
      <c r="AN219" s="135">
        <v>0</v>
      </c>
      <c r="AO219" s="135">
        <v>0</v>
      </c>
      <c r="AP219" s="135">
        <v>0</v>
      </c>
    </row>
    <row r="220" spans="1:42" ht="15.6" x14ac:dyDescent="0.3">
      <c r="A220" s="160" t="s">
        <v>741</v>
      </c>
      <c r="B220" s="159">
        <v>0</v>
      </c>
      <c r="C220" s="135">
        <v>0</v>
      </c>
      <c r="D220" s="135">
        <v>0</v>
      </c>
      <c r="E220" s="135">
        <v>0</v>
      </c>
      <c r="F220" s="135">
        <v>0</v>
      </c>
      <c r="G220" s="135">
        <v>0</v>
      </c>
      <c r="H220" s="135">
        <v>0</v>
      </c>
      <c r="I220" s="135">
        <v>0</v>
      </c>
      <c r="J220" s="135">
        <v>0</v>
      </c>
      <c r="K220" s="135">
        <v>0</v>
      </c>
      <c r="L220" s="135">
        <v>0</v>
      </c>
      <c r="M220" s="135">
        <v>0</v>
      </c>
      <c r="N220" s="135">
        <v>0</v>
      </c>
      <c r="O220" s="135">
        <v>0</v>
      </c>
      <c r="P220" s="135">
        <v>0</v>
      </c>
      <c r="Q220" s="135">
        <v>0</v>
      </c>
      <c r="R220" s="135">
        <v>0</v>
      </c>
      <c r="S220" s="135">
        <v>0</v>
      </c>
      <c r="T220" s="135">
        <v>0</v>
      </c>
      <c r="U220" s="135">
        <v>0</v>
      </c>
      <c r="V220" s="135">
        <v>0</v>
      </c>
      <c r="W220" s="135">
        <v>0</v>
      </c>
      <c r="X220" s="135">
        <v>0</v>
      </c>
      <c r="Y220" s="135">
        <v>0</v>
      </c>
      <c r="Z220" s="135">
        <v>0</v>
      </c>
      <c r="AA220" s="135">
        <v>0</v>
      </c>
      <c r="AB220" s="135">
        <v>0</v>
      </c>
      <c r="AC220" s="135">
        <v>0</v>
      </c>
      <c r="AD220" s="135">
        <v>0</v>
      </c>
      <c r="AE220" s="135">
        <v>0</v>
      </c>
      <c r="AF220" s="135">
        <v>0</v>
      </c>
      <c r="AG220" s="135">
        <v>0</v>
      </c>
      <c r="AH220" s="135">
        <v>0</v>
      </c>
      <c r="AI220" s="135">
        <v>0</v>
      </c>
      <c r="AJ220" s="135">
        <v>0</v>
      </c>
      <c r="AK220" s="135">
        <v>0</v>
      </c>
      <c r="AL220" s="135">
        <v>0</v>
      </c>
      <c r="AM220" s="135">
        <v>0</v>
      </c>
      <c r="AN220" s="135">
        <v>0</v>
      </c>
      <c r="AO220" s="135">
        <v>0</v>
      </c>
      <c r="AP220" s="135">
        <v>0</v>
      </c>
    </row>
    <row r="221" spans="1:42" ht="15.6" x14ac:dyDescent="0.3">
      <c r="A221" s="160" t="s">
        <v>742</v>
      </c>
      <c r="B221" s="159">
        <v>0</v>
      </c>
      <c r="C221" s="135">
        <v>0</v>
      </c>
      <c r="D221" s="135">
        <v>0</v>
      </c>
      <c r="E221" s="135">
        <v>0</v>
      </c>
      <c r="F221" s="135">
        <v>0</v>
      </c>
      <c r="G221" s="135">
        <v>0</v>
      </c>
      <c r="H221" s="135">
        <v>0</v>
      </c>
      <c r="I221" s="135">
        <v>0</v>
      </c>
      <c r="J221" s="135">
        <v>0</v>
      </c>
      <c r="K221" s="135">
        <v>0</v>
      </c>
      <c r="L221" s="135">
        <v>0</v>
      </c>
      <c r="M221" s="135">
        <v>0</v>
      </c>
      <c r="N221" s="135">
        <v>0</v>
      </c>
      <c r="O221" s="135">
        <v>0</v>
      </c>
      <c r="P221" s="135">
        <v>0</v>
      </c>
      <c r="Q221" s="135">
        <v>0</v>
      </c>
      <c r="R221" s="135">
        <v>0</v>
      </c>
      <c r="S221" s="135">
        <v>0</v>
      </c>
      <c r="T221" s="135">
        <v>0</v>
      </c>
      <c r="U221" s="135">
        <v>0</v>
      </c>
      <c r="V221" s="135">
        <v>0</v>
      </c>
      <c r="W221" s="135">
        <v>0</v>
      </c>
      <c r="X221" s="135">
        <v>0</v>
      </c>
      <c r="Y221" s="135">
        <v>0</v>
      </c>
      <c r="Z221" s="135">
        <v>0</v>
      </c>
      <c r="AA221" s="135">
        <v>0</v>
      </c>
      <c r="AB221" s="135">
        <v>0</v>
      </c>
      <c r="AC221" s="135">
        <v>0</v>
      </c>
      <c r="AD221" s="135">
        <v>0</v>
      </c>
      <c r="AE221" s="135">
        <v>0</v>
      </c>
      <c r="AF221" s="135">
        <v>0</v>
      </c>
      <c r="AG221" s="135">
        <v>0</v>
      </c>
      <c r="AH221" s="135">
        <v>0</v>
      </c>
      <c r="AI221" s="135">
        <v>0</v>
      </c>
      <c r="AJ221" s="135">
        <v>0</v>
      </c>
      <c r="AK221" s="135">
        <v>0</v>
      </c>
      <c r="AL221" s="135">
        <v>0</v>
      </c>
      <c r="AM221" s="135">
        <v>0</v>
      </c>
      <c r="AN221" s="135">
        <v>0</v>
      </c>
      <c r="AO221" s="135">
        <v>0</v>
      </c>
      <c r="AP221" s="135">
        <v>0</v>
      </c>
    </row>
    <row r="222" spans="1:42" ht="15.6" x14ac:dyDescent="0.3">
      <c r="A222" s="160" t="s">
        <v>743</v>
      </c>
      <c r="B222" s="159">
        <v>15</v>
      </c>
      <c r="C222" s="135">
        <v>0</v>
      </c>
      <c r="D222" s="135">
        <v>0</v>
      </c>
      <c r="E222" s="135">
        <v>0</v>
      </c>
      <c r="F222" s="135">
        <v>0</v>
      </c>
      <c r="G222" s="135">
        <v>0</v>
      </c>
      <c r="H222" s="135">
        <v>3</v>
      </c>
      <c r="I222" s="135">
        <v>0</v>
      </c>
      <c r="J222" s="135">
        <v>0</v>
      </c>
      <c r="K222" s="135">
        <v>0</v>
      </c>
      <c r="L222" s="135">
        <v>0</v>
      </c>
      <c r="M222" s="135">
        <v>0</v>
      </c>
      <c r="N222" s="135">
        <v>0</v>
      </c>
      <c r="O222" s="135">
        <v>0</v>
      </c>
      <c r="P222" s="135">
        <v>0</v>
      </c>
      <c r="Q222" s="135">
        <v>0</v>
      </c>
      <c r="R222" s="135">
        <v>0</v>
      </c>
      <c r="S222" s="135">
        <v>2</v>
      </c>
      <c r="T222" s="135">
        <v>1</v>
      </c>
      <c r="U222" s="135">
        <v>0</v>
      </c>
      <c r="V222" s="135">
        <v>0</v>
      </c>
      <c r="W222" s="135">
        <v>0</v>
      </c>
      <c r="X222" s="135">
        <v>0</v>
      </c>
      <c r="Y222" s="135">
        <v>0</v>
      </c>
      <c r="Z222" s="135">
        <v>0</v>
      </c>
      <c r="AA222" s="135">
        <v>0</v>
      </c>
      <c r="AB222" s="135">
        <v>0</v>
      </c>
      <c r="AC222" s="135">
        <v>6</v>
      </c>
      <c r="AD222" s="135">
        <v>0</v>
      </c>
      <c r="AE222" s="135">
        <v>0</v>
      </c>
      <c r="AF222" s="135">
        <v>0</v>
      </c>
      <c r="AG222" s="135">
        <v>1</v>
      </c>
      <c r="AH222" s="135">
        <v>0</v>
      </c>
      <c r="AI222" s="135">
        <v>0</v>
      </c>
      <c r="AJ222" s="135">
        <v>2</v>
      </c>
      <c r="AK222" s="135">
        <v>0</v>
      </c>
      <c r="AL222" s="135">
        <v>0</v>
      </c>
      <c r="AM222" s="135">
        <v>0</v>
      </c>
      <c r="AN222" s="135">
        <v>0</v>
      </c>
      <c r="AO222" s="135">
        <v>0</v>
      </c>
      <c r="AP222" s="135">
        <v>0</v>
      </c>
    </row>
    <row r="223" spans="1:42" ht="15.6" x14ac:dyDescent="0.3">
      <c r="A223" s="160" t="s">
        <v>606</v>
      </c>
      <c r="B223" s="159">
        <v>1</v>
      </c>
      <c r="C223" s="135">
        <v>0</v>
      </c>
      <c r="D223" s="135">
        <v>0</v>
      </c>
      <c r="E223" s="135">
        <v>0</v>
      </c>
      <c r="F223" s="135">
        <v>0</v>
      </c>
      <c r="G223" s="135">
        <v>0</v>
      </c>
      <c r="H223" s="135">
        <v>0</v>
      </c>
      <c r="I223" s="135">
        <v>0</v>
      </c>
      <c r="J223" s="135">
        <v>0</v>
      </c>
      <c r="K223" s="135">
        <v>0</v>
      </c>
      <c r="L223" s="135">
        <v>0</v>
      </c>
      <c r="M223" s="135">
        <v>0</v>
      </c>
      <c r="N223" s="135">
        <v>0</v>
      </c>
      <c r="O223" s="135">
        <v>0</v>
      </c>
      <c r="P223" s="135">
        <v>0</v>
      </c>
      <c r="Q223" s="135">
        <v>0</v>
      </c>
      <c r="R223" s="135">
        <v>0</v>
      </c>
      <c r="S223" s="135">
        <v>0</v>
      </c>
      <c r="T223" s="135">
        <v>0</v>
      </c>
      <c r="U223" s="135">
        <v>0</v>
      </c>
      <c r="V223" s="135">
        <v>0</v>
      </c>
      <c r="W223" s="135">
        <v>0</v>
      </c>
      <c r="X223" s="135">
        <v>0</v>
      </c>
      <c r="Y223" s="135">
        <v>0</v>
      </c>
      <c r="Z223" s="135">
        <v>0</v>
      </c>
      <c r="AA223" s="135">
        <v>0</v>
      </c>
      <c r="AB223" s="135">
        <v>0</v>
      </c>
      <c r="AC223" s="135">
        <v>0</v>
      </c>
      <c r="AD223" s="135">
        <v>0</v>
      </c>
      <c r="AE223" s="135">
        <v>1</v>
      </c>
      <c r="AF223" s="135">
        <v>0</v>
      </c>
      <c r="AG223" s="135">
        <v>0</v>
      </c>
      <c r="AH223" s="135">
        <v>0</v>
      </c>
      <c r="AI223" s="135">
        <v>0</v>
      </c>
      <c r="AJ223" s="135">
        <v>0</v>
      </c>
      <c r="AK223" s="135">
        <v>0</v>
      </c>
      <c r="AL223" s="135">
        <v>0</v>
      </c>
      <c r="AM223" s="135">
        <v>0</v>
      </c>
      <c r="AN223" s="135">
        <v>0</v>
      </c>
      <c r="AO223" s="135">
        <v>0</v>
      </c>
      <c r="AP223" s="135">
        <v>0</v>
      </c>
    </row>
    <row r="224" spans="1:42" ht="15.6" x14ac:dyDescent="0.3">
      <c r="A224" s="160" t="s">
        <v>744</v>
      </c>
      <c r="B224" s="159">
        <v>0</v>
      </c>
      <c r="C224" s="135">
        <v>0</v>
      </c>
      <c r="D224" s="135">
        <v>0</v>
      </c>
      <c r="E224" s="135">
        <v>0</v>
      </c>
      <c r="F224" s="135">
        <v>0</v>
      </c>
      <c r="G224" s="135">
        <v>0</v>
      </c>
      <c r="H224" s="135">
        <v>0</v>
      </c>
      <c r="I224" s="135">
        <v>0</v>
      </c>
      <c r="J224" s="135">
        <v>0</v>
      </c>
      <c r="K224" s="135">
        <v>0</v>
      </c>
      <c r="L224" s="135">
        <v>0</v>
      </c>
      <c r="M224" s="135">
        <v>0</v>
      </c>
      <c r="N224" s="135">
        <v>0</v>
      </c>
      <c r="O224" s="135">
        <v>0</v>
      </c>
      <c r="P224" s="135">
        <v>0</v>
      </c>
      <c r="Q224" s="135">
        <v>0</v>
      </c>
      <c r="R224" s="135">
        <v>0</v>
      </c>
      <c r="S224" s="135">
        <v>0</v>
      </c>
      <c r="T224" s="135">
        <v>0</v>
      </c>
      <c r="U224" s="135">
        <v>0</v>
      </c>
      <c r="V224" s="135">
        <v>0</v>
      </c>
      <c r="W224" s="135">
        <v>0</v>
      </c>
      <c r="X224" s="135">
        <v>0</v>
      </c>
      <c r="Y224" s="135">
        <v>0</v>
      </c>
      <c r="Z224" s="135">
        <v>0</v>
      </c>
      <c r="AA224" s="135">
        <v>0</v>
      </c>
      <c r="AB224" s="135">
        <v>0</v>
      </c>
      <c r="AC224" s="135">
        <v>0</v>
      </c>
      <c r="AD224" s="135">
        <v>0</v>
      </c>
      <c r="AE224" s="135">
        <v>0</v>
      </c>
      <c r="AF224" s="135">
        <v>0</v>
      </c>
      <c r="AG224" s="135">
        <v>0</v>
      </c>
      <c r="AH224" s="135">
        <v>0</v>
      </c>
      <c r="AI224" s="135">
        <v>0</v>
      </c>
      <c r="AJ224" s="135">
        <v>0</v>
      </c>
      <c r="AK224" s="135">
        <v>0</v>
      </c>
      <c r="AL224" s="135">
        <v>0</v>
      </c>
      <c r="AM224" s="135">
        <v>0</v>
      </c>
      <c r="AN224" s="135">
        <v>0</v>
      </c>
      <c r="AO224" s="135">
        <v>0</v>
      </c>
      <c r="AP224" s="135">
        <v>0</v>
      </c>
    </row>
    <row r="225" spans="1:42" ht="15.6" x14ac:dyDescent="0.3">
      <c r="A225" s="160" t="s">
        <v>588</v>
      </c>
      <c r="B225" s="159">
        <v>0</v>
      </c>
      <c r="C225" s="135">
        <v>0</v>
      </c>
      <c r="D225" s="135">
        <v>0</v>
      </c>
      <c r="E225" s="135">
        <v>0</v>
      </c>
      <c r="F225" s="135">
        <v>0</v>
      </c>
      <c r="G225" s="135">
        <v>0</v>
      </c>
      <c r="H225" s="135">
        <v>0</v>
      </c>
      <c r="I225" s="135">
        <v>0</v>
      </c>
      <c r="J225" s="135">
        <v>0</v>
      </c>
      <c r="K225" s="135">
        <v>0</v>
      </c>
      <c r="L225" s="135">
        <v>0</v>
      </c>
      <c r="M225" s="135">
        <v>0</v>
      </c>
      <c r="N225" s="135">
        <v>0</v>
      </c>
      <c r="O225" s="135">
        <v>0</v>
      </c>
      <c r="P225" s="135">
        <v>0</v>
      </c>
      <c r="Q225" s="135">
        <v>0</v>
      </c>
      <c r="R225" s="135">
        <v>0</v>
      </c>
      <c r="S225" s="135">
        <v>0</v>
      </c>
      <c r="T225" s="135">
        <v>0</v>
      </c>
      <c r="U225" s="135">
        <v>0</v>
      </c>
      <c r="V225" s="135">
        <v>0</v>
      </c>
      <c r="W225" s="135">
        <v>0</v>
      </c>
      <c r="X225" s="135">
        <v>0</v>
      </c>
      <c r="Y225" s="135">
        <v>0</v>
      </c>
      <c r="Z225" s="135">
        <v>0</v>
      </c>
      <c r="AA225" s="135">
        <v>0</v>
      </c>
      <c r="AB225" s="135">
        <v>0</v>
      </c>
      <c r="AC225" s="135">
        <v>0</v>
      </c>
      <c r="AD225" s="135">
        <v>0</v>
      </c>
      <c r="AE225" s="135">
        <v>0</v>
      </c>
      <c r="AF225" s="135">
        <v>0</v>
      </c>
      <c r="AG225" s="135">
        <v>0</v>
      </c>
      <c r="AH225" s="135">
        <v>0</v>
      </c>
      <c r="AI225" s="135">
        <v>0</v>
      </c>
      <c r="AJ225" s="135">
        <v>0</v>
      </c>
      <c r="AK225" s="135">
        <v>0</v>
      </c>
      <c r="AL225" s="135">
        <v>0</v>
      </c>
      <c r="AM225" s="135">
        <v>0</v>
      </c>
      <c r="AN225" s="135">
        <v>0</v>
      </c>
      <c r="AO225" s="135">
        <v>0</v>
      </c>
      <c r="AP225" s="135">
        <v>0</v>
      </c>
    </row>
    <row r="226" spans="1:42" ht="15.6" x14ac:dyDescent="0.3">
      <c r="A226" s="160" t="s">
        <v>589</v>
      </c>
      <c r="B226" s="159">
        <v>1</v>
      </c>
      <c r="C226" s="135">
        <v>0</v>
      </c>
      <c r="D226" s="135">
        <v>0</v>
      </c>
      <c r="E226" s="135">
        <v>0</v>
      </c>
      <c r="F226" s="135">
        <v>0</v>
      </c>
      <c r="G226" s="135">
        <v>0</v>
      </c>
      <c r="H226" s="135">
        <v>0</v>
      </c>
      <c r="I226" s="135">
        <v>0</v>
      </c>
      <c r="J226" s="135">
        <v>0</v>
      </c>
      <c r="K226" s="135">
        <v>0</v>
      </c>
      <c r="L226" s="135">
        <v>0</v>
      </c>
      <c r="M226" s="135">
        <v>0</v>
      </c>
      <c r="N226" s="135">
        <v>0</v>
      </c>
      <c r="O226" s="135">
        <v>0</v>
      </c>
      <c r="P226" s="135">
        <v>0</v>
      </c>
      <c r="Q226" s="135">
        <v>0</v>
      </c>
      <c r="R226" s="135">
        <v>0</v>
      </c>
      <c r="S226" s="135">
        <v>1</v>
      </c>
      <c r="T226" s="135">
        <v>0</v>
      </c>
      <c r="U226" s="135">
        <v>0</v>
      </c>
      <c r="V226" s="135">
        <v>0</v>
      </c>
      <c r="W226" s="135">
        <v>0</v>
      </c>
      <c r="X226" s="135">
        <v>0</v>
      </c>
      <c r="Y226" s="135">
        <v>0</v>
      </c>
      <c r="Z226" s="135">
        <v>0</v>
      </c>
      <c r="AA226" s="135">
        <v>0</v>
      </c>
      <c r="AB226" s="135">
        <v>0</v>
      </c>
      <c r="AC226" s="135">
        <v>0</v>
      </c>
      <c r="AD226" s="135">
        <v>0</v>
      </c>
      <c r="AE226" s="135">
        <v>0</v>
      </c>
      <c r="AF226" s="135">
        <v>0</v>
      </c>
      <c r="AG226" s="135">
        <v>0</v>
      </c>
      <c r="AH226" s="135">
        <v>0</v>
      </c>
      <c r="AI226" s="135">
        <v>0</v>
      </c>
      <c r="AJ226" s="135">
        <v>0</v>
      </c>
      <c r="AK226" s="135">
        <v>0</v>
      </c>
      <c r="AL226" s="135">
        <v>0</v>
      </c>
      <c r="AM226" s="135">
        <v>0</v>
      </c>
      <c r="AN226" s="135">
        <v>0</v>
      </c>
      <c r="AO226" s="135">
        <v>0</v>
      </c>
      <c r="AP226" s="135">
        <v>0</v>
      </c>
    </row>
    <row r="227" spans="1:42" ht="15.6" x14ac:dyDescent="0.3">
      <c r="A227" s="160" t="s">
        <v>745</v>
      </c>
      <c r="B227" s="159">
        <v>2</v>
      </c>
      <c r="C227" s="135">
        <v>0</v>
      </c>
      <c r="D227" s="135">
        <v>0</v>
      </c>
      <c r="E227" s="135">
        <v>0</v>
      </c>
      <c r="F227" s="135">
        <v>0</v>
      </c>
      <c r="G227" s="135">
        <v>0</v>
      </c>
      <c r="H227" s="135">
        <v>0</v>
      </c>
      <c r="I227" s="135">
        <v>0</v>
      </c>
      <c r="J227" s="135">
        <v>0</v>
      </c>
      <c r="K227" s="135">
        <v>0</v>
      </c>
      <c r="L227" s="135">
        <v>0</v>
      </c>
      <c r="M227" s="135">
        <v>0</v>
      </c>
      <c r="N227" s="135">
        <v>0</v>
      </c>
      <c r="O227" s="135">
        <v>0</v>
      </c>
      <c r="P227" s="135">
        <v>0</v>
      </c>
      <c r="Q227" s="135">
        <v>0</v>
      </c>
      <c r="R227" s="135">
        <v>0</v>
      </c>
      <c r="S227" s="135">
        <v>0</v>
      </c>
      <c r="T227" s="135">
        <v>0</v>
      </c>
      <c r="U227" s="135">
        <v>0</v>
      </c>
      <c r="V227" s="135">
        <v>0</v>
      </c>
      <c r="W227" s="135">
        <v>0</v>
      </c>
      <c r="X227" s="135">
        <v>0</v>
      </c>
      <c r="Y227" s="135">
        <v>0</v>
      </c>
      <c r="Z227" s="135">
        <v>0</v>
      </c>
      <c r="AA227" s="135">
        <v>0</v>
      </c>
      <c r="AB227" s="135">
        <v>0</v>
      </c>
      <c r="AC227" s="135">
        <v>1</v>
      </c>
      <c r="AD227" s="135">
        <v>0</v>
      </c>
      <c r="AE227" s="135">
        <v>0</v>
      </c>
      <c r="AF227" s="135">
        <v>0</v>
      </c>
      <c r="AG227" s="135">
        <v>0</v>
      </c>
      <c r="AH227" s="135">
        <v>0</v>
      </c>
      <c r="AI227" s="135">
        <v>0</v>
      </c>
      <c r="AJ227" s="135">
        <v>1</v>
      </c>
      <c r="AK227" s="135">
        <v>0</v>
      </c>
      <c r="AL227" s="135">
        <v>0</v>
      </c>
      <c r="AM227" s="135">
        <v>0</v>
      </c>
      <c r="AN227" s="135">
        <v>0</v>
      </c>
      <c r="AO227" s="135">
        <v>0</v>
      </c>
      <c r="AP227" s="135">
        <v>0</v>
      </c>
    </row>
    <row r="228" spans="1:42" ht="15.6" x14ac:dyDescent="0.3">
      <c r="A228" s="160" t="s">
        <v>526</v>
      </c>
      <c r="B228" s="159">
        <v>3</v>
      </c>
      <c r="C228" s="135">
        <v>0</v>
      </c>
      <c r="D228" s="135">
        <v>0</v>
      </c>
      <c r="E228" s="135">
        <v>0</v>
      </c>
      <c r="F228" s="135">
        <v>0</v>
      </c>
      <c r="G228" s="135">
        <v>0</v>
      </c>
      <c r="H228" s="135">
        <v>0</v>
      </c>
      <c r="I228" s="135">
        <v>0</v>
      </c>
      <c r="J228" s="135">
        <v>0</v>
      </c>
      <c r="K228" s="135">
        <v>0</v>
      </c>
      <c r="L228" s="135">
        <v>0</v>
      </c>
      <c r="M228" s="135">
        <v>0</v>
      </c>
      <c r="N228" s="135">
        <v>0</v>
      </c>
      <c r="O228" s="135">
        <v>0</v>
      </c>
      <c r="P228" s="135">
        <v>0</v>
      </c>
      <c r="Q228" s="135">
        <v>0</v>
      </c>
      <c r="R228" s="135">
        <v>0</v>
      </c>
      <c r="S228" s="135">
        <v>1</v>
      </c>
      <c r="T228" s="135">
        <v>0</v>
      </c>
      <c r="U228" s="135">
        <v>0</v>
      </c>
      <c r="V228" s="135">
        <v>0</v>
      </c>
      <c r="W228" s="135">
        <v>0</v>
      </c>
      <c r="X228" s="135">
        <v>0</v>
      </c>
      <c r="Y228" s="135">
        <v>0</v>
      </c>
      <c r="Z228" s="135">
        <v>0</v>
      </c>
      <c r="AA228" s="135">
        <v>0</v>
      </c>
      <c r="AB228" s="135">
        <v>0</v>
      </c>
      <c r="AC228" s="135">
        <v>0</v>
      </c>
      <c r="AD228" s="135">
        <v>0</v>
      </c>
      <c r="AE228" s="135">
        <v>0</v>
      </c>
      <c r="AF228" s="135">
        <v>0</v>
      </c>
      <c r="AG228" s="135">
        <v>0</v>
      </c>
      <c r="AH228" s="135">
        <v>0</v>
      </c>
      <c r="AI228" s="135">
        <v>0</v>
      </c>
      <c r="AJ228" s="135">
        <v>0</v>
      </c>
      <c r="AK228" s="135">
        <v>0</v>
      </c>
      <c r="AL228" s="135">
        <v>0</v>
      </c>
      <c r="AM228" s="135">
        <v>2</v>
      </c>
      <c r="AN228" s="135">
        <v>0</v>
      </c>
      <c r="AO228" s="135">
        <v>0</v>
      </c>
      <c r="AP228" s="135">
        <v>0</v>
      </c>
    </row>
    <row r="229" spans="1:42" ht="15.6" x14ac:dyDescent="0.3">
      <c r="A229" s="160" t="s">
        <v>746</v>
      </c>
      <c r="B229" s="159">
        <v>0</v>
      </c>
      <c r="C229" s="135">
        <v>0</v>
      </c>
      <c r="D229" s="135">
        <v>0</v>
      </c>
      <c r="E229" s="135">
        <v>0</v>
      </c>
      <c r="F229" s="135">
        <v>0</v>
      </c>
      <c r="G229" s="135">
        <v>0</v>
      </c>
      <c r="H229" s="135">
        <v>0</v>
      </c>
      <c r="I229" s="135">
        <v>0</v>
      </c>
      <c r="J229" s="135">
        <v>0</v>
      </c>
      <c r="K229" s="135">
        <v>0</v>
      </c>
      <c r="L229" s="135">
        <v>0</v>
      </c>
      <c r="M229" s="135">
        <v>0</v>
      </c>
      <c r="N229" s="135">
        <v>0</v>
      </c>
      <c r="O229" s="135">
        <v>0</v>
      </c>
      <c r="P229" s="135">
        <v>0</v>
      </c>
      <c r="Q229" s="135">
        <v>0</v>
      </c>
      <c r="R229" s="135">
        <v>0</v>
      </c>
      <c r="S229" s="135">
        <v>0</v>
      </c>
      <c r="T229" s="135">
        <v>0</v>
      </c>
      <c r="U229" s="135">
        <v>0</v>
      </c>
      <c r="V229" s="135">
        <v>0</v>
      </c>
      <c r="W229" s="135">
        <v>0</v>
      </c>
      <c r="X229" s="135">
        <v>0</v>
      </c>
      <c r="Y229" s="135">
        <v>0</v>
      </c>
      <c r="Z229" s="135">
        <v>0</v>
      </c>
      <c r="AA229" s="135">
        <v>0</v>
      </c>
      <c r="AB229" s="135">
        <v>0</v>
      </c>
      <c r="AC229" s="135">
        <v>0</v>
      </c>
      <c r="AD229" s="135">
        <v>0</v>
      </c>
      <c r="AE229" s="135">
        <v>0</v>
      </c>
      <c r="AF229" s="135">
        <v>0</v>
      </c>
      <c r="AG229" s="135">
        <v>0</v>
      </c>
      <c r="AH229" s="135">
        <v>0</v>
      </c>
      <c r="AI229" s="135">
        <v>0</v>
      </c>
      <c r="AJ229" s="135">
        <v>0</v>
      </c>
      <c r="AK229" s="135">
        <v>0</v>
      </c>
      <c r="AL229" s="135">
        <v>0</v>
      </c>
      <c r="AM229" s="135">
        <v>0</v>
      </c>
      <c r="AN229" s="135">
        <v>0</v>
      </c>
      <c r="AO229" s="135">
        <v>0</v>
      </c>
      <c r="AP229" s="135">
        <v>0</v>
      </c>
    </row>
    <row r="230" spans="1:42" ht="15.6" x14ac:dyDescent="0.3">
      <c r="A230" s="160" t="s">
        <v>527</v>
      </c>
      <c r="B230" s="159">
        <v>1</v>
      </c>
      <c r="C230" s="135">
        <v>0</v>
      </c>
      <c r="D230" s="135">
        <v>0</v>
      </c>
      <c r="E230" s="135">
        <v>0</v>
      </c>
      <c r="F230" s="135">
        <v>0</v>
      </c>
      <c r="G230" s="135">
        <v>0</v>
      </c>
      <c r="H230" s="135">
        <v>0</v>
      </c>
      <c r="I230" s="135">
        <v>0</v>
      </c>
      <c r="J230" s="135">
        <v>0</v>
      </c>
      <c r="K230" s="135">
        <v>0</v>
      </c>
      <c r="L230" s="135">
        <v>0</v>
      </c>
      <c r="M230" s="135">
        <v>0</v>
      </c>
      <c r="N230" s="135">
        <v>0</v>
      </c>
      <c r="O230" s="135">
        <v>0</v>
      </c>
      <c r="P230" s="135">
        <v>0</v>
      </c>
      <c r="Q230" s="135">
        <v>0</v>
      </c>
      <c r="R230" s="135">
        <v>0</v>
      </c>
      <c r="S230" s="135">
        <v>1</v>
      </c>
      <c r="T230" s="135">
        <v>0</v>
      </c>
      <c r="U230" s="135">
        <v>0</v>
      </c>
      <c r="V230" s="135">
        <v>0</v>
      </c>
      <c r="W230" s="135">
        <v>0</v>
      </c>
      <c r="X230" s="135">
        <v>0</v>
      </c>
      <c r="Y230" s="135">
        <v>0</v>
      </c>
      <c r="Z230" s="135">
        <v>0</v>
      </c>
      <c r="AA230" s="135">
        <v>0</v>
      </c>
      <c r="AB230" s="135">
        <v>0</v>
      </c>
      <c r="AC230" s="135">
        <v>0</v>
      </c>
      <c r="AD230" s="135">
        <v>0</v>
      </c>
      <c r="AE230" s="135">
        <v>0</v>
      </c>
      <c r="AF230" s="135">
        <v>0</v>
      </c>
      <c r="AG230" s="135">
        <v>0</v>
      </c>
      <c r="AH230" s="135">
        <v>0</v>
      </c>
      <c r="AI230" s="135">
        <v>0</v>
      </c>
      <c r="AJ230" s="135">
        <v>0</v>
      </c>
      <c r="AK230" s="135">
        <v>0</v>
      </c>
      <c r="AL230" s="135">
        <v>0</v>
      </c>
      <c r="AM230" s="135">
        <v>0</v>
      </c>
      <c r="AN230" s="135">
        <v>0</v>
      </c>
      <c r="AO230" s="135">
        <v>0</v>
      </c>
      <c r="AP230" s="135">
        <v>0</v>
      </c>
    </row>
    <row r="231" spans="1:42" ht="15.6" x14ac:dyDescent="0.3">
      <c r="A231" s="160" t="s">
        <v>507</v>
      </c>
      <c r="B231" s="159">
        <v>11</v>
      </c>
      <c r="C231" s="135">
        <v>0</v>
      </c>
      <c r="D231" s="135">
        <v>0</v>
      </c>
      <c r="E231" s="135">
        <v>0</v>
      </c>
      <c r="F231" s="135">
        <v>0</v>
      </c>
      <c r="G231" s="135">
        <v>0</v>
      </c>
      <c r="H231" s="135">
        <v>2</v>
      </c>
      <c r="I231" s="135">
        <v>0</v>
      </c>
      <c r="J231" s="135">
        <v>0</v>
      </c>
      <c r="K231" s="135">
        <v>0</v>
      </c>
      <c r="L231" s="135">
        <v>0</v>
      </c>
      <c r="M231" s="135">
        <v>0</v>
      </c>
      <c r="N231" s="135">
        <v>0</v>
      </c>
      <c r="O231" s="135">
        <v>0</v>
      </c>
      <c r="P231" s="135">
        <v>0</v>
      </c>
      <c r="Q231" s="135">
        <v>0</v>
      </c>
      <c r="R231" s="135">
        <v>0</v>
      </c>
      <c r="S231" s="135">
        <v>6</v>
      </c>
      <c r="T231" s="135">
        <v>0</v>
      </c>
      <c r="U231" s="135">
        <v>0</v>
      </c>
      <c r="V231" s="135">
        <v>0</v>
      </c>
      <c r="W231" s="135">
        <v>0</v>
      </c>
      <c r="X231" s="135">
        <v>0</v>
      </c>
      <c r="Y231" s="135">
        <v>0</v>
      </c>
      <c r="Z231" s="135">
        <v>0</v>
      </c>
      <c r="AA231" s="135">
        <v>0</v>
      </c>
      <c r="AB231" s="135">
        <v>0</v>
      </c>
      <c r="AC231" s="135">
        <v>1</v>
      </c>
      <c r="AD231" s="135">
        <v>0</v>
      </c>
      <c r="AE231" s="135">
        <v>0</v>
      </c>
      <c r="AF231" s="135">
        <v>0</v>
      </c>
      <c r="AG231" s="135">
        <v>2</v>
      </c>
      <c r="AH231" s="135">
        <v>0</v>
      </c>
      <c r="AI231" s="135">
        <v>0</v>
      </c>
      <c r="AJ231" s="135">
        <v>0</v>
      </c>
      <c r="AK231" s="135">
        <v>0</v>
      </c>
      <c r="AL231" s="135">
        <v>0</v>
      </c>
      <c r="AM231" s="135">
        <v>0</v>
      </c>
      <c r="AN231" s="135">
        <v>0</v>
      </c>
      <c r="AO231" s="135">
        <v>0</v>
      </c>
      <c r="AP231" s="135">
        <v>0</v>
      </c>
    </row>
    <row r="232" spans="1:42" ht="15.6" x14ac:dyDescent="0.3">
      <c r="A232" s="160" t="s">
        <v>520</v>
      </c>
      <c r="B232" s="159">
        <v>20</v>
      </c>
      <c r="C232" s="135">
        <v>0</v>
      </c>
      <c r="D232" s="135">
        <v>0</v>
      </c>
      <c r="E232" s="135">
        <v>0</v>
      </c>
      <c r="F232" s="135">
        <v>0</v>
      </c>
      <c r="G232" s="135">
        <v>0</v>
      </c>
      <c r="H232" s="135">
        <v>2</v>
      </c>
      <c r="I232" s="135">
        <v>0</v>
      </c>
      <c r="J232" s="135">
        <v>0</v>
      </c>
      <c r="K232" s="135">
        <v>0</v>
      </c>
      <c r="L232" s="135">
        <v>0</v>
      </c>
      <c r="M232" s="135">
        <v>0</v>
      </c>
      <c r="N232" s="135">
        <v>0</v>
      </c>
      <c r="O232" s="135">
        <v>0</v>
      </c>
      <c r="P232" s="135">
        <v>0</v>
      </c>
      <c r="Q232" s="135">
        <v>0</v>
      </c>
      <c r="R232" s="135">
        <v>0</v>
      </c>
      <c r="S232" s="135">
        <v>2</v>
      </c>
      <c r="T232" s="135">
        <v>2</v>
      </c>
      <c r="U232" s="135">
        <v>0</v>
      </c>
      <c r="V232" s="135">
        <v>0</v>
      </c>
      <c r="W232" s="135">
        <v>1</v>
      </c>
      <c r="X232" s="135">
        <v>0</v>
      </c>
      <c r="Y232" s="135">
        <v>0</v>
      </c>
      <c r="Z232" s="135">
        <v>0</v>
      </c>
      <c r="AA232" s="135">
        <v>0</v>
      </c>
      <c r="AB232" s="135">
        <v>0</v>
      </c>
      <c r="AC232" s="135">
        <v>1</v>
      </c>
      <c r="AD232" s="135">
        <v>0</v>
      </c>
      <c r="AE232" s="135">
        <v>1</v>
      </c>
      <c r="AF232" s="135">
        <v>0</v>
      </c>
      <c r="AG232" s="135">
        <v>5</v>
      </c>
      <c r="AH232" s="135">
        <v>0</v>
      </c>
      <c r="AI232" s="135">
        <v>0</v>
      </c>
      <c r="AJ232" s="135">
        <v>2</v>
      </c>
      <c r="AK232" s="135">
        <v>0</v>
      </c>
      <c r="AL232" s="135">
        <v>0</v>
      </c>
      <c r="AM232" s="135">
        <v>0</v>
      </c>
      <c r="AN232" s="135">
        <v>0</v>
      </c>
      <c r="AO232" s="135">
        <v>0</v>
      </c>
      <c r="AP232" s="135">
        <v>4</v>
      </c>
    </row>
    <row r="233" spans="1:42" ht="15.6" x14ac:dyDescent="0.3">
      <c r="A233" s="160" t="s">
        <v>747</v>
      </c>
      <c r="B233" s="159">
        <v>0</v>
      </c>
      <c r="C233" s="135">
        <v>0</v>
      </c>
      <c r="D233" s="135">
        <v>0</v>
      </c>
      <c r="E233" s="135">
        <v>0</v>
      </c>
      <c r="F233" s="135">
        <v>0</v>
      </c>
      <c r="G233" s="135">
        <v>0</v>
      </c>
      <c r="H233" s="135">
        <v>0</v>
      </c>
      <c r="I233" s="135">
        <v>0</v>
      </c>
      <c r="J233" s="135">
        <v>0</v>
      </c>
      <c r="K233" s="135">
        <v>0</v>
      </c>
      <c r="L233" s="135">
        <v>0</v>
      </c>
      <c r="M233" s="135">
        <v>0</v>
      </c>
      <c r="N233" s="135">
        <v>0</v>
      </c>
      <c r="O233" s="135">
        <v>0</v>
      </c>
      <c r="P233" s="135">
        <v>0</v>
      </c>
      <c r="Q233" s="135">
        <v>0</v>
      </c>
      <c r="R233" s="135">
        <v>0</v>
      </c>
      <c r="S233" s="135">
        <v>0</v>
      </c>
      <c r="T233" s="135">
        <v>0</v>
      </c>
      <c r="U233" s="135">
        <v>0</v>
      </c>
      <c r="V233" s="135">
        <v>0</v>
      </c>
      <c r="W233" s="135">
        <v>0</v>
      </c>
      <c r="X233" s="135">
        <v>0</v>
      </c>
      <c r="Y233" s="135">
        <v>0</v>
      </c>
      <c r="Z233" s="135">
        <v>0</v>
      </c>
      <c r="AA233" s="135">
        <v>0</v>
      </c>
      <c r="AB233" s="135">
        <v>0</v>
      </c>
      <c r="AC233" s="135">
        <v>0</v>
      </c>
      <c r="AD233" s="135">
        <v>0</v>
      </c>
      <c r="AE233" s="135">
        <v>0</v>
      </c>
      <c r="AF233" s="135">
        <v>0</v>
      </c>
      <c r="AG233" s="135">
        <v>0</v>
      </c>
      <c r="AH233" s="135">
        <v>0</v>
      </c>
      <c r="AI233" s="135">
        <v>0</v>
      </c>
      <c r="AJ233" s="135">
        <v>0</v>
      </c>
      <c r="AK233" s="135">
        <v>0</v>
      </c>
      <c r="AL233" s="135">
        <v>0</v>
      </c>
      <c r="AM233" s="135">
        <v>0</v>
      </c>
      <c r="AN233" s="135">
        <v>0</v>
      </c>
      <c r="AO233" s="135">
        <v>0</v>
      </c>
      <c r="AP233" s="135">
        <v>0</v>
      </c>
    </row>
    <row r="234" spans="1:42" ht="15.6" x14ac:dyDescent="0.3">
      <c r="A234" s="160" t="s">
        <v>517</v>
      </c>
      <c r="B234" s="159">
        <v>5</v>
      </c>
      <c r="C234" s="135">
        <v>0</v>
      </c>
      <c r="D234" s="135">
        <v>0</v>
      </c>
      <c r="E234" s="135">
        <v>0</v>
      </c>
      <c r="F234" s="135">
        <v>0</v>
      </c>
      <c r="G234" s="135">
        <v>0</v>
      </c>
      <c r="H234" s="135">
        <v>0</v>
      </c>
      <c r="I234" s="135">
        <v>0</v>
      </c>
      <c r="J234" s="135">
        <v>0</v>
      </c>
      <c r="K234" s="135">
        <v>0</v>
      </c>
      <c r="L234" s="135">
        <v>0</v>
      </c>
      <c r="M234" s="135">
        <v>0</v>
      </c>
      <c r="N234" s="135">
        <v>0</v>
      </c>
      <c r="O234" s="135">
        <v>0</v>
      </c>
      <c r="P234" s="135">
        <v>0</v>
      </c>
      <c r="Q234" s="135">
        <v>0</v>
      </c>
      <c r="R234" s="135">
        <v>0</v>
      </c>
      <c r="S234" s="135">
        <v>2</v>
      </c>
      <c r="T234" s="135">
        <v>0</v>
      </c>
      <c r="U234" s="135">
        <v>0</v>
      </c>
      <c r="V234" s="135">
        <v>0</v>
      </c>
      <c r="W234" s="135">
        <v>0</v>
      </c>
      <c r="X234" s="135">
        <v>0</v>
      </c>
      <c r="Y234" s="135">
        <v>0</v>
      </c>
      <c r="Z234" s="135">
        <v>0</v>
      </c>
      <c r="AA234" s="135">
        <v>0</v>
      </c>
      <c r="AB234" s="135">
        <v>0</v>
      </c>
      <c r="AC234" s="135">
        <v>0</v>
      </c>
      <c r="AD234" s="135">
        <v>0</v>
      </c>
      <c r="AE234" s="135">
        <v>0</v>
      </c>
      <c r="AF234" s="135">
        <v>0</v>
      </c>
      <c r="AG234" s="135">
        <v>1</v>
      </c>
      <c r="AH234" s="135">
        <v>0</v>
      </c>
      <c r="AI234" s="135">
        <v>0</v>
      </c>
      <c r="AJ234" s="135">
        <v>0</v>
      </c>
      <c r="AK234" s="135">
        <v>0</v>
      </c>
      <c r="AL234" s="135">
        <v>0</v>
      </c>
      <c r="AM234" s="135">
        <v>0</v>
      </c>
      <c r="AN234" s="135">
        <v>0</v>
      </c>
      <c r="AO234" s="135">
        <v>0</v>
      </c>
      <c r="AP234" s="135">
        <v>2</v>
      </c>
    </row>
    <row r="235" spans="1:42" ht="15.6" x14ac:dyDescent="0.3">
      <c r="A235" s="160" t="s">
        <v>618</v>
      </c>
      <c r="B235" s="159">
        <v>1</v>
      </c>
      <c r="C235" s="135">
        <v>0</v>
      </c>
      <c r="D235" s="135">
        <v>0</v>
      </c>
      <c r="E235" s="135">
        <v>0</v>
      </c>
      <c r="F235" s="135">
        <v>0</v>
      </c>
      <c r="G235" s="135">
        <v>0</v>
      </c>
      <c r="H235" s="135">
        <v>1</v>
      </c>
      <c r="I235" s="135">
        <v>0</v>
      </c>
      <c r="J235" s="135">
        <v>0</v>
      </c>
      <c r="K235" s="135">
        <v>0</v>
      </c>
      <c r="L235" s="135">
        <v>0</v>
      </c>
      <c r="M235" s="135">
        <v>0</v>
      </c>
      <c r="N235" s="135">
        <v>0</v>
      </c>
      <c r="O235" s="135">
        <v>0</v>
      </c>
      <c r="P235" s="135">
        <v>0</v>
      </c>
      <c r="Q235" s="135">
        <v>0</v>
      </c>
      <c r="R235" s="135">
        <v>0</v>
      </c>
      <c r="S235" s="135">
        <v>0</v>
      </c>
      <c r="T235" s="135">
        <v>0</v>
      </c>
      <c r="U235" s="135">
        <v>0</v>
      </c>
      <c r="V235" s="135">
        <v>0</v>
      </c>
      <c r="W235" s="135">
        <v>0</v>
      </c>
      <c r="X235" s="135">
        <v>0</v>
      </c>
      <c r="Y235" s="135">
        <v>0</v>
      </c>
      <c r="Z235" s="135">
        <v>0</v>
      </c>
      <c r="AA235" s="135">
        <v>0</v>
      </c>
      <c r="AB235" s="135">
        <v>0</v>
      </c>
      <c r="AC235" s="135">
        <v>0</v>
      </c>
      <c r="AD235" s="135">
        <v>0</v>
      </c>
      <c r="AE235" s="135">
        <v>0</v>
      </c>
      <c r="AF235" s="135">
        <v>0</v>
      </c>
      <c r="AG235" s="135">
        <v>0</v>
      </c>
      <c r="AH235" s="135">
        <v>0</v>
      </c>
      <c r="AI235" s="135">
        <v>0</v>
      </c>
      <c r="AJ235" s="135">
        <v>0</v>
      </c>
      <c r="AK235" s="135">
        <v>0</v>
      </c>
      <c r="AL235" s="135">
        <v>0</v>
      </c>
      <c r="AM235" s="135">
        <v>0</v>
      </c>
      <c r="AN235" s="135">
        <v>0</v>
      </c>
      <c r="AO235" s="135">
        <v>0</v>
      </c>
      <c r="AP235" s="135">
        <v>0</v>
      </c>
    </row>
    <row r="236" spans="1:42" ht="15.6" x14ac:dyDescent="0.3">
      <c r="A236" s="160" t="s">
        <v>498</v>
      </c>
      <c r="B236" s="159">
        <v>16</v>
      </c>
      <c r="C236" s="135">
        <v>0</v>
      </c>
      <c r="D236" s="135">
        <v>0</v>
      </c>
      <c r="E236" s="135">
        <v>1</v>
      </c>
      <c r="F236" s="135">
        <v>0</v>
      </c>
      <c r="G236" s="135">
        <v>0</v>
      </c>
      <c r="H236" s="135">
        <v>0</v>
      </c>
      <c r="I236" s="135">
        <v>0</v>
      </c>
      <c r="J236" s="135">
        <v>0</v>
      </c>
      <c r="K236" s="135">
        <v>1</v>
      </c>
      <c r="L236" s="135">
        <v>0</v>
      </c>
      <c r="M236" s="135">
        <v>0</v>
      </c>
      <c r="N236" s="135">
        <v>0</v>
      </c>
      <c r="O236" s="135">
        <v>0</v>
      </c>
      <c r="P236" s="135">
        <v>0</v>
      </c>
      <c r="Q236" s="135">
        <v>0</v>
      </c>
      <c r="R236" s="135">
        <v>0</v>
      </c>
      <c r="S236" s="135">
        <v>3</v>
      </c>
      <c r="T236" s="135">
        <v>1</v>
      </c>
      <c r="U236" s="135">
        <v>0</v>
      </c>
      <c r="V236" s="135">
        <v>0</v>
      </c>
      <c r="W236" s="135">
        <v>0</v>
      </c>
      <c r="X236" s="135">
        <v>0</v>
      </c>
      <c r="Y236" s="135">
        <v>1</v>
      </c>
      <c r="Z236" s="135">
        <v>0</v>
      </c>
      <c r="AA236" s="135">
        <v>0</v>
      </c>
      <c r="AB236" s="135">
        <v>0</v>
      </c>
      <c r="AC236" s="135">
        <v>6</v>
      </c>
      <c r="AD236" s="135">
        <v>0</v>
      </c>
      <c r="AE236" s="135">
        <v>0</v>
      </c>
      <c r="AF236" s="135">
        <v>0</v>
      </c>
      <c r="AG236" s="135">
        <v>1</v>
      </c>
      <c r="AH236" s="135">
        <v>0</v>
      </c>
      <c r="AI236" s="135">
        <v>0</v>
      </c>
      <c r="AJ236" s="135">
        <v>1</v>
      </c>
      <c r="AK236" s="135">
        <v>0</v>
      </c>
      <c r="AL236" s="135">
        <v>0</v>
      </c>
      <c r="AM236" s="135">
        <v>0</v>
      </c>
      <c r="AN236" s="135">
        <v>0</v>
      </c>
      <c r="AO236" s="135">
        <v>0</v>
      </c>
      <c r="AP236" s="135">
        <v>1</v>
      </c>
    </row>
    <row r="237" spans="1:42" ht="15.6" x14ac:dyDescent="0.3">
      <c r="A237" s="160" t="s">
        <v>590</v>
      </c>
      <c r="B237" s="159">
        <v>1</v>
      </c>
      <c r="C237" s="135">
        <v>0</v>
      </c>
      <c r="D237" s="135">
        <v>0</v>
      </c>
      <c r="E237" s="135">
        <v>0</v>
      </c>
      <c r="F237" s="135">
        <v>0</v>
      </c>
      <c r="G237" s="135">
        <v>0</v>
      </c>
      <c r="H237" s="135">
        <v>0</v>
      </c>
      <c r="I237" s="135">
        <v>0</v>
      </c>
      <c r="J237" s="135">
        <v>0</v>
      </c>
      <c r="K237" s="135">
        <v>0</v>
      </c>
      <c r="L237" s="135">
        <v>0</v>
      </c>
      <c r="M237" s="135">
        <v>0</v>
      </c>
      <c r="N237" s="135">
        <v>0</v>
      </c>
      <c r="O237" s="135">
        <v>0</v>
      </c>
      <c r="P237" s="135">
        <v>0</v>
      </c>
      <c r="Q237" s="135">
        <v>0</v>
      </c>
      <c r="R237" s="135">
        <v>0</v>
      </c>
      <c r="S237" s="135">
        <v>0</v>
      </c>
      <c r="T237" s="135">
        <v>0</v>
      </c>
      <c r="U237" s="135">
        <v>0</v>
      </c>
      <c r="V237" s="135">
        <v>0</v>
      </c>
      <c r="W237" s="135">
        <v>0</v>
      </c>
      <c r="X237" s="135">
        <v>0</v>
      </c>
      <c r="Y237" s="135">
        <v>0</v>
      </c>
      <c r="Z237" s="135">
        <v>0</v>
      </c>
      <c r="AA237" s="135">
        <v>0</v>
      </c>
      <c r="AB237" s="135">
        <v>0</v>
      </c>
      <c r="AC237" s="135">
        <v>1</v>
      </c>
      <c r="AD237" s="135">
        <v>0</v>
      </c>
      <c r="AE237" s="135">
        <v>0</v>
      </c>
      <c r="AF237" s="135">
        <v>0</v>
      </c>
      <c r="AG237" s="135">
        <v>0</v>
      </c>
      <c r="AH237" s="135">
        <v>0</v>
      </c>
      <c r="AI237" s="135">
        <v>0</v>
      </c>
      <c r="AJ237" s="135">
        <v>0</v>
      </c>
      <c r="AK237" s="135">
        <v>0</v>
      </c>
      <c r="AL237" s="135">
        <v>0</v>
      </c>
      <c r="AM237" s="135">
        <v>0</v>
      </c>
      <c r="AN237" s="135">
        <v>0</v>
      </c>
      <c r="AO237" s="135">
        <v>0</v>
      </c>
      <c r="AP237" s="135">
        <v>0</v>
      </c>
    </row>
    <row r="238" spans="1:42" ht="15.6" x14ac:dyDescent="0.3">
      <c r="A238" s="160" t="s">
        <v>820</v>
      </c>
      <c r="B238" s="159">
        <v>1</v>
      </c>
      <c r="C238" s="135">
        <v>0</v>
      </c>
      <c r="D238" s="135">
        <v>0</v>
      </c>
      <c r="E238" s="135">
        <v>0</v>
      </c>
      <c r="F238" s="135">
        <v>0</v>
      </c>
      <c r="G238" s="135">
        <v>0</v>
      </c>
      <c r="H238" s="135">
        <v>0</v>
      </c>
      <c r="I238" s="135">
        <v>0</v>
      </c>
      <c r="J238" s="135">
        <v>0</v>
      </c>
      <c r="K238" s="135">
        <v>0</v>
      </c>
      <c r="L238" s="135">
        <v>0</v>
      </c>
      <c r="M238" s="135">
        <v>0</v>
      </c>
      <c r="N238" s="135">
        <v>0</v>
      </c>
      <c r="O238" s="135">
        <v>0</v>
      </c>
      <c r="P238" s="135">
        <v>0</v>
      </c>
      <c r="Q238" s="135">
        <v>0</v>
      </c>
      <c r="R238" s="135">
        <v>0</v>
      </c>
      <c r="S238" s="135">
        <v>0</v>
      </c>
      <c r="T238" s="135">
        <v>0</v>
      </c>
      <c r="U238" s="135">
        <v>0</v>
      </c>
      <c r="V238" s="135">
        <v>0</v>
      </c>
      <c r="W238" s="135">
        <v>0</v>
      </c>
      <c r="X238" s="135">
        <v>0</v>
      </c>
      <c r="Y238" s="135">
        <v>0</v>
      </c>
      <c r="Z238" s="135">
        <v>0</v>
      </c>
      <c r="AA238" s="135">
        <v>0</v>
      </c>
      <c r="AB238" s="135">
        <v>0</v>
      </c>
      <c r="AC238" s="135">
        <v>0</v>
      </c>
      <c r="AD238" s="135">
        <v>0</v>
      </c>
      <c r="AE238" s="135">
        <v>0</v>
      </c>
      <c r="AF238" s="135">
        <v>0</v>
      </c>
      <c r="AG238" s="135">
        <v>1</v>
      </c>
      <c r="AH238" s="135">
        <v>0</v>
      </c>
      <c r="AI238" s="135">
        <v>0</v>
      </c>
      <c r="AJ238" s="135">
        <v>0</v>
      </c>
      <c r="AK238" s="135">
        <v>0</v>
      </c>
      <c r="AL238" s="135">
        <v>0</v>
      </c>
      <c r="AM238" s="135">
        <v>0</v>
      </c>
      <c r="AN238" s="135">
        <v>0</v>
      </c>
      <c r="AO238" s="135">
        <v>0</v>
      </c>
      <c r="AP238" s="135">
        <v>0</v>
      </c>
    </row>
    <row r="239" spans="1:42" ht="15.6" x14ac:dyDescent="0.3">
      <c r="A239" s="160" t="s">
        <v>748</v>
      </c>
      <c r="B239" s="159">
        <v>8</v>
      </c>
      <c r="C239" s="135">
        <v>0</v>
      </c>
      <c r="D239" s="135">
        <v>0</v>
      </c>
      <c r="E239" s="135">
        <v>0</v>
      </c>
      <c r="F239" s="135">
        <v>0</v>
      </c>
      <c r="G239" s="135">
        <v>0</v>
      </c>
      <c r="H239" s="135">
        <v>3</v>
      </c>
      <c r="I239" s="135">
        <v>0</v>
      </c>
      <c r="J239" s="135">
        <v>0</v>
      </c>
      <c r="K239" s="135">
        <v>0</v>
      </c>
      <c r="L239" s="135">
        <v>0</v>
      </c>
      <c r="M239" s="135">
        <v>0</v>
      </c>
      <c r="N239" s="135">
        <v>0</v>
      </c>
      <c r="O239" s="135">
        <v>0</v>
      </c>
      <c r="P239" s="135">
        <v>0</v>
      </c>
      <c r="Q239" s="135">
        <v>0</v>
      </c>
      <c r="R239" s="135">
        <v>0</v>
      </c>
      <c r="S239" s="135">
        <v>3</v>
      </c>
      <c r="T239" s="135">
        <v>0</v>
      </c>
      <c r="U239" s="135">
        <v>0</v>
      </c>
      <c r="V239" s="135">
        <v>0</v>
      </c>
      <c r="W239" s="135">
        <v>0</v>
      </c>
      <c r="X239" s="135">
        <v>0</v>
      </c>
      <c r="Y239" s="135">
        <v>0</v>
      </c>
      <c r="Z239" s="135">
        <v>0</v>
      </c>
      <c r="AA239" s="135">
        <v>0</v>
      </c>
      <c r="AB239" s="135">
        <v>0</v>
      </c>
      <c r="AC239" s="135">
        <v>2</v>
      </c>
      <c r="AD239" s="135">
        <v>0</v>
      </c>
      <c r="AE239" s="135">
        <v>0</v>
      </c>
      <c r="AF239" s="135">
        <v>0</v>
      </c>
      <c r="AG239" s="135">
        <v>0</v>
      </c>
      <c r="AH239" s="135">
        <v>0</v>
      </c>
      <c r="AI239" s="135">
        <v>0</v>
      </c>
      <c r="AJ239" s="135">
        <v>0</v>
      </c>
      <c r="AK239" s="135">
        <v>0</v>
      </c>
      <c r="AL239" s="135">
        <v>0</v>
      </c>
      <c r="AM239" s="135">
        <v>0</v>
      </c>
      <c r="AN239" s="135">
        <v>0</v>
      </c>
      <c r="AO239" s="135">
        <v>0</v>
      </c>
      <c r="AP239" s="135">
        <v>0</v>
      </c>
    </row>
    <row r="240" spans="1:42" ht="15.6" x14ac:dyDescent="0.3">
      <c r="A240" s="160" t="s">
        <v>749</v>
      </c>
      <c r="B240" s="159">
        <v>0</v>
      </c>
      <c r="C240" s="135">
        <v>0</v>
      </c>
      <c r="D240" s="135">
        <v>0</v>
      </c>
      <c r="E240" s="135">
        <v>0</v>
      </c>
      <c r="F240" s="135">
        <v>0</v>
      </c>
      <c r="G240" s="135">
        <v>0</v>
      </c>
      <c r="H240" s="135">
        <v>0</v>
      </c>
      <c r="I240" s="135">
        <v>0</v>
      </c>
      <c r="J240" s="135">
        <v>0</v>
      </c>
      <c r="K240" s="135">
        <v>0</v>
      </c>
      <c r="L240" s="135">
        <v>0</v>
      </c>
      <c r="M240" s="135">
        <v>0</v>
      </c>
      <c r="N240" s="135">
        <v>0</v>
      </c>
      <c r="O240" s="135">
        <v>0</v>
      </c>
      <c r="P240" s="135">
        <v>0</v>
      </c>
      <c r="Q240" s="135">
        <v>0</v>
      </c>
      <c r="R240" s="135">
        <v>0</v>
      </c>
      <c r="S240" s="135">
        <v>0</v>
      </c>
      <c r="T240" s="135">
        <v>0</v>
      </c>
      <c r="U240" s="135">
        <v>0</v>
      </c>
      <c r="V240" s="135">
        <v>0</v>
      </c>
      <c r="W240" s="135">
        <v>0</v>
      </c>
      <c r="X240" s="135">
        <v>0</v>
      </c>
      <c r="Y240" s="135">
        <v>0</v>
      </c>
      <c r="Z240" s="135">
        <v>0</v>
      </c>
      <c r="AA240" s="135">
        <v>0</v>
      </c>
      <c r="AB240" s="135">
        <v>0</v>
      </c>
      <c r="AC240" s="135">
        <v>0</v>
      </c>
      <c r="AD240" s="135">
        <v>0</v>
      </c>
      <c r="AE240" s="135">
        <v>0</v>
      </c>
      <c r="AF240" s="135">
        <v>0</v>
      </c>
      <c r="AG240" s="135">
        <v>0</v>
      </c>
      <c r="AH240" s="135">
        <v>0</v>
      </c>
      <c r="AI240" s="135">
        <v>0</v>
      </c>
      <c r="AJ240" s="135">
        <v>0</v>
      </c>
      <c r="AK240" s="135">
        <v>0</v>
      </c>
      <c r="AL240" s="135">
        <v>0</v>
      </c>
      <c r="AM240" s="135">
        <v>0</v>
      </c>
      <c r="AN240" s="135">
        <v>0</v>
      </c>
      <c r="AO240" s="135">
        <v>0</v>
      </c>
      <c r="AP240" s="135">
        <v>0</v>
      </c>
    </row>
    <row r="241" spans="1:42" ht="15.6" x14ac:dyDescent="0.3">
      <c r="A241" s="160" t="s">
        <v>492</v>
      </c>
      <c r="B241" s="159">
        <v>14</v>
      </c>
      <c r="C241" s="135">
        <v>0</v>
      </c>
      <c r="D241" s="135">
        <v>0</v>
      </c>
      <c r="E241" s="135">
        <v>0</v>
      </c>
      <c r="F241" s="135">
        <v>0</v>
      </c>
      <c r="G241" s="135">
        <v>0</v>
      </c>
      <c r="H241" s="135">
        <v>1</v>
      </c>
      <c r="I241" s="135">
        <v>0</v>
      </c>
      <c r="J241" s="135">
        <v>0</v>
      </c>
      <c r="K241" s="135">
        <v>0</v>
      </c>
      <c r="L241" s="135">
        <v>0</v>
      </c>
      <c r="M241" s="135">
        <v>0</v>
      </c>
      <c r="N241" s="135">
        <v>0</v>
      </c>
      <c r="O241" s="135">
        <v>0</v>
      </c>
      <c r="P241" s="135">
        <v>0</v>
      </c>
      <c r="Q241" s="135">
        <v>0</v>
      </c>
      <c r="R241" s="135">
        <v>0</v>
      </c>
      <c r="S241" s="135">
        <v>9</v>
      </c>
      <c r="T241" s="135">
        <v>0</v>
      </c>
      <c r="U241" s="135">
        <v>0</v>
      </c>
      <c r="V241" s="135">
        <v>0</v>
      </c>
      <c r="W241" s="135">
        <v>0</v>
      </c>
      <c r="X241" s="135">
        <v>0</v>
      </c>
      <c r="Y241" s="135">
        <v>0</v>
      </c>
      <c r="Z241" s="135">
        <v>0</v>
      </c>
      <c r="AA241" s="135">
        <v>0</v>
      </c>
      <c r="AB241" s="135">
        <v>0</v>
      </c>
      <c r="AC241" s="135">
        <v>3</v>
      </c>
      <c r="AD241" s="135">
        <v>0</v>
      </c>
      <c r="AE241" s="135">
        <v>0</v>
      </c>
      <c r="AF241" s="135">
        <v>0</v>
      </c>
      <c r="AG241" s="135">
        <v>1</v>
      </c>
      <c r="AH241" s="135">
        <v>0</v>
      </c>
      <c r="AI241" s="135">
        <v>0</v>
      </c>
      <c r="AJ241" s="135">
        <v>0</v>
      </c>
      <c r="AK241" s="135">
        <v>0</v>
      </c>
      <c r="AL241" s="135">
        <v>0</v>
      </c>
      <c r="AM241" s="135">
        <v>0</v>
      </c>
      <c r="AN241" s="135">
        <v>0</v>
      </c>
      <c r="AO241" s="135">
        <v>0</v>
      </c>
      <c r="AP241" s="135">
        <v>0</v>
      </c>
    </row>
    <row r="242" spans="1:42" ht="15.6" x14ac:dyDescent="0.3">
      <c r="A242" s="160" t="s">
        <v>750</v>
      </c>
      <c r="B242" s="159">
        <v>54</v>
      </c>
      <c r="C242" s="135">
        <v>0</v>
      </c>
      <c r="D242" s="135">
        <v>0</v>
      </c>
      <c r="E242" s="135">
        <v>0</v>
      </c>
      <c r="F242" s="135">
        <v>0</v>
      </c>
      <c r="G242" s="135">
        <v>0</v>
      </c>
      <c r="H242" s="135">
        <v>4</v>
      </c>
      <c r="I242" s="135">
        <v>0</v>
      </c>
      <c r="J242" s="135">
        <v>0</v>
      </c>
      <c r="K242" s="135">
        <v>0</v>
      </c>
      <c r="L242" s="135">
        <v>0</v>
      </c>
      <c r="M242" s="135">
        <v>0</v>
      </c>
      <c r="N242" s="135">
        <v>0</v>
      </c>
      <c r="O242" s="135">
        <v>0</v>
      </c>
      <c r="P242" s="135">
        <v>0</v>
      </c>
      <c r="Q242" s="135">
        <v>0</v>
      </c>
      <c r="R242" s="135">
        <v>0</v>
      </c>
      <c r="S242" s="135">
        <v>24</v>
      </c>
      <c r="T242" s="135">
        <v>0</v>
      </c>
      <c r="U242" s="135">
        <v>0</v>
      </c>
      <c r="V242" s="135">
        <v>0</v>
      </c>
      <c r="W242" s="135">
        <v>0</v>
      </c>
      <c r="X242" s="135">
        <v>0</v>
      </c>
      <c r="Y242" s="135">
        <v>0</v>
      </c>
      <c r="Z242" s="135">
        <v>0</v>
      </c>
      <c r="AA242" s="135">
        <v>0</v>
      </c>
      <c r="AB242" s="135">
        <v>0</v>
      </c>
      <c r="AC242" s="135">
        <v>3</v>
      </c>
      <c r="AD242" s="135">
        <v>0</v>
      </c>
      <c r="AE242" s="135">
        <v>0</v>
      </c>
      <c r="AF242" s="135">
        <v>0</v>
      </c>
      <c r="AG242" s="135">
        <v>11</v>
      </c>
      <c r="AH242" s="135">
        <v>7</v>
      </c>
      <c r="AI242" s="135">
        <v>0</v>
      </c>
      <c r="AJ242" s="135">
        <v>0</v>
      </c>
      <c r="AK242" s="135">
        <v>0</v>
      </c>
      <c r="AL242" s="135">
        <v>0</v>
      </c>
      <c r="AM242" s="135">
        <v>1</v>
      </c>
      <c r="AN242" s="135">
        <v>0</v>
      </c>
      <c r="AO242" s="135">
        <v>0</v>
      </c>
      <c r="AP242" s="135">
        <v>4</v>
      </c>
    </row>
    <row r="243" spans="1:42" ht="15.6" x14ac:dyDescent="0.3">
      <c r="A243" s="160" t="s">
        <v>560</v>
      </c>
      <c r="B243" s="159">
        <v>1</v>
      </c>
      <c r="C243" s="135">
        <v>0</v>
      </c>
      <c r="D243" s="135">
        <v>0</v>
      </c>
      <c r="E243" s="135">
        <v>0</v>
      </c>
      <c r="F243" s="135">
        <v>0</v>
      </c>
      <c r="G243" s="135">
        <v>0</v>
      </c>
      <c r="H243" s="135">
        <v>0</v>
      </c>
      <c r="I243" s="135">
        <v>0</v>
      </c>
      <c r="J243" s="135">
        <v>0</v>
      </c>
      <c r="K243" s="135">
        <v>0</v>
      </c>
      <c r="L243" s="135">
        <v>0</v>
      </c>
      <c r="M243" s="135">
        <v>0</v>
      </c>
      <c r="N243" s="135">
        <v>0</v>
      </c>
      <c r="O243" s="135">
        <v>0</v>
      </c>
      <c r="P243" s="135">
        <v>0</v>
      </c>
      <c r="Q243" s="135">
        <v>0</v>
      </c>
      <c r="R243" s="135">
        <v>0</v>
      </c>
      <c r="S243" s="135">
        <v>1</v>
      </c>
      <c r="T243" s="135">
        <v>0</v>
      </c>
      <c r="U243" s="135">
        <v>0</v>
      </c>
      <c r="V243" s="135">
        <v>0</v>
      </c>
      <c r="W243" s="135">
        <v>0</v>
      </c>
      <c r="X243" s="135">
        <v>0</v>
      </c>
      <c r="Y243" s="135">
        <v>0</v>
      </c>
      <c r="Z243" s="135">
        <v>0</v>
      </c>
      <c r="AA243" s="135">
        <v>0</v>
      </c>
      <c r="AB243" s="135">
        <v>0</v>
      </c>
      <c r="AC243" s="135">
        <v>0</v>
      </c>
      <c r="AD243" s="135">
        <v>0</v>
      </c>
      <c r="AE243" s="135">
        <v>0</v>
      </c>
      <c r="AF243" s="135">
        <v>0</v>
      </c>
      <c r="AG243" s="135">
        <v>0</v>
      </c>
      <c r="AH243" s="135">
        <v>0</v>
      </c>
      <c r="AI243" s="135">
        <v>0</v>
      </c>
      <c r="AJ243" s="135">
        <v>0</v>
      </c>
      <c r="AK243" s="135">
        <v>0</v>
      </c>
      <c r="AL243" s="135">
        <v>0</v>
      </c>
      <c r="AM243" s="135">
        <v>0</v>
      </c>
      <c r="AN243" s="135">
        <v>0</v>
      </c>
      <c r="AO243" s="135">
        <v>0</v>
      </c>
      <c r="AP243" s="135">
        <v>0</v>
      </c>
    </row>
    <row r="244" spans="1:42" ht="15.6" x14ac:dyDescent="0.3">
      <c r="A244" s="160" t="s">
        <v>751</v>
      </c>
      <c r="B244" s="159">
        <v>0</v>
      </c>
      <c r="C244" s="135">
        <v>0</v>
      </c>
      <c r="D244" s="135">
        <v>0</v>
      </c>
      <c r="E244" s="135">
        <v>0</v>
      </c>
      <c r="F244" s="135">
        <v>0</v>
      </c>
      <c r="G244" s="135">
        <v>0</v>
      </c>
      <c r="H244" s="135">
        <v>0</v>
      </c>
      <c r="I244" s="135">
        <v>0</v>
      </c>
      <c r="J244" s="135">
        <v>0</v>
      </c>
      <c r="K244" s="135">
        <v>0</v>
      </c>
      <c r="L244" s="135">
        <v>0</v>
      </c>
      <c r="M244" s="135">
        <v>0</v>
      </c>
      <c r="N244" s="135">
        <v>0</v>
      </c>
      <c r="O244" s="135">
        <v>0</v>
      </c>
      <c r="P244" s="135">
        <v>0</v>
      </c>
      <c r="Q244" s="135">
        <v>0</v>
      </c>
      <c r="R244" s="135">
        <v>0</v>
      </c>
      <c r="S244" s="135">
        <v>0</v>
      </c>
      <c r="T244" s="135">
        <v>0</v>
      </c>
      <c r="U244" s="135">
        <v>0</v>
      </c>
      <c r="V244" s="135">
        <v>0</v>
      </c>
      <c r="W244" s="135">
        <v>0</v>
      </c>
      <c r="X244" s="135">
        <v>0</v>
      </c>
      <c r="Y244" s="135">
        <v>0</v>
      </c>
      <c r="Z244" s="135">
        <v>0</v>
      </c>
      <c r="AA244" s="135">
        <v>0</v>
      </c>
      <c r="AB244" s="135">
        <v>0</v>
      </c>
      <c r="AC244" s="135">
        <v>0</v>
      </c>
      <c r="AD244" s="135">
        <v>0</v>
      </c>
      <c r="AE244" s="135">
        <v>0</v>
      </c>
      <c r="AF244" s="135">
        <v>0</v>
      </c>
      <c r="AG244" s="135">
        <v>0</v>
      </c>
      <c r="AH244" s="135">
        <v>0</v>
      </c>
      <c r="AI244" s="135">
        <v>0</v>
      </c>
      <c r="AJ244" s="135">
        <v>0</v>
      </c>
      <c r="AK244" s="135">
        <v>0</v>
      </c>
      <c r="AL244" s="135">
        <v>0</v>
      </c>
      <c r="AM244" s="135">
        <v>0</v>
      </c>
      <c r="AN244" s="135">
        <v>0</v>
      </c>
      <c r="AO244" s="135">
        <v>0</v>
      </c>
      <c r="AP244" s="135">
        <v>0</v>
      </c>
    </row>
    <row r="245" spans="1:42" ht="15.6" x14ac:dyDescent="0.3">
      <c r="A245" s="160" t="s">
        <v>752</v>
      </c>
      <c r="B245" s="159">
        <v>0</v>
      </c>
      <c r="C245" s="135">
        <v>0</v>
      </c>
      <c r="D245" s="135">
        <v>0</v>
      </c>
      <c r="E245" s="135">
        <v>0</v>
      </c>
      <c r="F245" s="135">
        <v>0</v>
      </c>
      <c r="G245" s="135">
        <v>0</v>
      </c>
      <c r="H245" s="135">
        <v>0</v>
      </c>
      <c r="I245" s="135">
        <v>0</v>
      </c>
      <c r="J245" s="135">
        <v>0</v>
      </c>
      <c r="K245" s="135">
        <v>0</v>
      </c>
      <c r="L245" s="135">
        <v>0</v>
      </c>
      <c r="M245" s="135">
        <v>0</v>
      </c>
      <c r="N245" s="135">
        <v>0</v>
      </c>
      <c r="O245" s="135">
        <v>0</v>
      </c>
      <c r="P245" s="135">
        <v>0</v>
      </c>
      <c r="Q245" s="135">
        <v>0</v>
      </c>
      <c r="R245" s="135">
        <v>0</v>
      </c>
      <c r="S245" s="135">
        <v>0</v>
      </c>
      <c r="T245" s="135">
        <v>0</v>
      </c>
      <c r="U245" s="135">
        <v>0</v>
      </c>
      <c r="V245" s="135">
        <v>0</v>
      </c>
      <c r="W245" s="135">
        <v>0</v>
      </c>
      <c r="X245" s="135">
        <v>0</v>
      </c>
      <c r="Y245" s="135">
        <v>0</v>
      </c>
      <c r="Z245" s="135">
        <v>0</v>
      </c>
      <c r="AA245" s="135">
        <v>0</v>
      </c>
      <c r="AB245" s="135">
        <v>0</v>
      </c>
      <c r="AC245" s="135">
        <v>0</v>
      </c>
      <c r="AD245" s="135">
        <v>0</v>
      </c>
      <c r="AE245" s="135">
        <v>0</v>
      </c>
      <c r="AF245" s="135">
        <v>0</v>
      </c>
      <c r="AG245" s="135">
        <v>0</v>
      </c>
      <c r="AH245" s="135">
        <v>0</v>
      </c>
      <c r="AI245" s="135">
        <v>0</v>
      </c>
      <c r="AJ245" s="135">
        <v>0</v>
      </c>
      <c r="AK245" s="135">
        <v>0</v>
      </c>
      <c r="AL245" s="135">
        <v>0</v>
      </c>
      <c r="AM245" s="135">
        <v>0</v>
      </c>
      <c r="AN245" s="135">
        <v>0</v>
      </c>
      <c r="AO245" s="135">
        <v>0</v>
      </c>
      <c r="AP245" s="135">
        <v>0</v>
      </c>
    </row>
    <row r="246" spans="1:42" ht="15.6" x14ac:dyDescent="0.3">
      <c r="A246" s="160" t="s">
        <v>753</v>
      </c>
      <c r="B246" s="159">
        <v>0</v>
      </c>
      <c r="C246" s="135">
        <v>0</v>
      </c>
      <c r="D246" s="135">
        <v>0</v>
      </c>
      <c r="E246" s="135">
        <v>0</v>
      </c>
      <c r="F246" s="135">
        <v>0</v>
      </c>
      <c r="G246" s="135">
        <v>0</v>
      </c>
      <c r="H246" s="135">
        <v>0</v>
      </c>
      <c r="I246" s="135">
        <v>0</v>
      </c>
      <c r="J246" s="135">
        <v>0</v>
      </c>
      <c r="K246" s="135">
        <v>0</v>
      </c>
      <c r="L246" s="135">
        <v>0</v>
      </c>
      <c r="M246" s="135">
        <v>0</v>
      </c>
      <c r="N246" s="135">
        <v>0</v>
      </c>
      <c r="O246" s="135">
        <v>0</v>
      </c>
      <c r="P246" s="135">
        <v>0</v>
      </c>
      <c r="Q246" s="135">
        <v>0</v>
      </c>
      <c r="R246" s="135">
        <v>0</v>
      </c>
      <c r="S246" s="135">
        <v>0</v>
      </c>
      <c r="T246" s="135">
        <v>0</v>
      </c>
      <c r="U246" s="135">
        <v>0</v>
      </c>
      <c r="V246" s="135">
        <v>0</v>
      </c>
      <c r="W246" s="135">
        <v>0</v>
      </c>
      <c r="X246" s="135">
        <v>0</v>
      </c>
      <c r="Y246" s="135">
        <v>0</v>
      </c>
      <c r="Z246" s="135">
        <v>0</v>
      </c>
      <c r="AA246" s="135">
        <v>0</v>
      </c>
      <c r="AB246" s="135">
        <v>0</v>
      </c>
      <c r="AC246" s="135">
        <v>0</v>
      </c>
      <c r="AD246" s="135">
        <v>0</v>
      </c>
      <c r="AE246" s="135">
        <v>0</v>
      </c>
      <c r="AF246" s="135">
        <v>0</v>
      </c>
      <c r="AG246" s="135">
        <v>0</v>
      </c>
      <c r="AH246" s="135">
        <v>0</v>
      </c>
      <c r="AI246" s="135">
        <v>0</v>
      </c>
      <c r="AJ246" s="135">
        <v>0</v>
      </c>
      <c r="AK246" s="135">
        <v>0</v>
      </c>
      <c r="AL246" s="135">
        <v>0</v>
      </c>
      <c r="AM246" s="135">
        <v>0</v>
      </c>
      <c r="AN246" s="135">
        <v>0</v>
      </c>
      <c r="AO246" s="135">
        <v>0</v>
      </c>
      <c r="AP246" s="135">
        <v>0</v>
      </c>
    </row>
    <row r="247" spans="1:42" ht="15.6" x14ac:dyDescent="0.3">
      <c r="A247" s="160" t="s">
        <v>508</v>
      </c>
      <c r="B247" s="159">
        <v>2</v>
      </c>
      <c r="C247" s="135">
        <v>0</v>
      </c>
      <c r="D247" s="135">
        <v>0</v>
      </c>
      <c r="E247" s="135">
        <v>0</v>
      </c>
      <c r="F247" s="135">
        <v>0</v>
      </c>
      <c r="G247" s="135">
        <v>0</v>
      </c>
      <c r="H247" s="135">
        <v>0</v>
      </c>
      <c r="I247" s="135">
        <v>0</v>
      </c>
      <c r="J247" s="135">
        <v>0</v>
      </c>
      <c r="K247" s="135">
        <v>0</v>
      </c>
      <c r="L247" s="135">
        <v>0</v>
      </c>
      <c r="M247" s="135">
        <v>0</v>
      </c>
      <c r="N247" s="135">
        <v>0</v>
      </c>
      <c r="O247" s="135">
        <v>0</v>
      </c>
      <c r="P247" s="135">
        <v>0</v>
      </c>
      <c r="Q247" s="135">
        <v>0</v>
      </c>
      <c r="R247" s="135">
        <v>0</v>
      </c>
      <c r="S247" s="135">
        <v>1</v>
      </c>
      <c r="T247" s="135">
        <v>0</v>
      </c>
      <c r="U247" s="135">
        <v>0</v>
      </c>
      <c r="V247" s="135">
        <v>0</v>
      </c>
      <c r="W247" s="135">
        <v>0</v>
      </c>
      <c r="X247" s="135">
        <v>0</v>
      </c>
      <c r="Y247" s="135">
        <v>0</v>
      </c>
      <c r="Z247" s="135">
        <v>0</v>
      </c>
      <c r="AA247" s="135">
        <v>0</v>
      </c>
      <c r="AB247" s="135">
        <v>0</v>
      </c>
      <c r="AC247" s="135">
        <v>0</v>
      </c>
      <c r="AD247" s="135">
        <v>0</v>
      </c>
      <c r="AE247" s="135">
        <v>0</v>
      </c>
      <c r="AF247" s="135">
        <v>0</v>
      </c>
      <c r="AG247" s="135">
        <v>0</v>
      </c>
      <c r="AH247" s="135">
        <v>0</v>
      </c>
      <c r="AI247" s="135">
        <v>0</v>
      </c>
      <c r="AJ247" s="135">
        <v>0</v>
      </c>
      <c r="AK247" s="135">
        <v>0</v>
      </c>
      <c r="AL247" s="135">
        <v>0</v>
      </c>
      <c r="AM247" s="135">
        <v>0</v>
      </c>
      <c r="AN247" s="135">
        <v>1</v>
      </c>
      <c r="AO247" s="135">
        <v>0</v>
      </c>
      <c r="AP247" s="135">
        <v>0</v>
      </c>
    </row>
    <row r="248" spans="1:42" ht="15.6" x14ac:dyDescent="0.3">
      <c r="A248" s="160" t="s">
        <v>754</v>
      </c>
      <c r="B248" s="159">
        <v>0</v>
      </c>
      <c r="C248" s="135">
        <v>0</v>
      </c>
      <c r="D248" s="135">
        <v>0</v>
      </c>
      <c r="E248" s="135">
        <v>0</v>
      </c>
      <c r="F248" s="135">
        <v>0</v>
      </c>
      <c r="G248" s="135">
        <v>0</v>
      </c>
      <c r="H248" s="135">
        <v>0</v>
      </c>
      <c r="I248" s="135">
        <v>0</v>
      </c>
      <c r="J248" s="135">
        <v>0</v>
      </c>
      <c r="K248" s="135">
        <v>0</v>
      </c>
      <c r="L248" s="135">
        <v>0</v>
      </c>
      <c r="M248" s="135">
        <v>0</v>
      </c>
      <c r="N248" s="135">
        <v>0</v>
      </c>
      <c r="O248" s="135">
        <v>0</v>
      </c>
      <c r="P248" s="135">
        <v>0</v>
      </c>
      <c r="Q248" s="135">
        <v>0</v>
      </c>
      <c r="R248" s="135">
        <v>0</v>
      </c>
      <c r="S248" s="135">
        <v>0</v>
      </c>
      <c r="T248" s="135">
        <v>0</v>
      </c>
      <c r="U248" s="135">
        <v>0</v>
      </c>
      <c r="V248" s="135">
        <v>0</v>
      </c>
      <c r="W248" s="135">
        <v>0</v>
      </c>
      <c r="X248" s="135">
        <v>0</v>
      </c>
      <c r="Y248" s="135">
        <v>0</v>
      </c>
      <c r="Z248" s="135">
        <v>0</v>
      </c>
      <c r="AA248" s="135">
        <v>0</v>
      </c>
      <c r="AB248" s="135">
        <v>0</v>
      </c>
      <c r="AC248" s="135">
        <v>0</v>
      </c>
      <c r="AD248" s="135">
        <v>0</v>
      </c>
      <c r="AE248" s="135">
        <v>0</v>
      </c>
      <c r="AF248" s="135">
        <v>0</v>
      </c>
      <c r="AG248" s="135">
        <v>0</v>
      </c>
      <c r="AH248" s="135">
        <v>0</v>
      </c>
      <c r="AI248" s="135">
        <v>0</v>
      </c>
      <c r="AJ248" s="135">
        <v>0</v>
      </c>
      <c r="AK248" s="135">
        <v>0</v>
      </c>
      <c r="AL248" s="135">
        <v>0</v>
      </c>
      <c r="AM248" s="135">
        <v>0</v>
      </c>
      <c r="AN248" s="135">
        <v>0</v>
      </c>
      <c r="AO248" s="135">
        <v>0</v>
      </c>
      <c r="AP248" s="135">
        <v>0</v>
      </c>
    </row>
    <row r="249" spans="1:42" ht="15.6" x14ac:dyDescent="0.3">
      <c r="A249" s="160" t="s">
        <v>565</v>
      </c>
      <c r="B249" s="159">
        <v>9</v>
      </c>
      <c r="C249" s="135">
        <v>0</v>
      </c>
      <c r="D249" s="135">
        <v>0</v>
      </c>
      <c r="E249" s="135">
        <v>0</v>
      </c>
      <c r="F249" s="135">
        <v>0</v>
      </c>
      <c r="G249" s="135">
        <v>0</v>
      </c>
      <c r="H249" s="135">
        <v>0</v>
      </c>
      <c r="I249" s="135">
        <v>0</v>
      </c>
      <c r="J249" s="135">
        <v>0</v>
      </c>
      <c r="K249" s="135">
        <v>0</v>
      </c>
      <c r="L249" s="135">
        <v>0</v>
      </c>
      <c r="M249" s="135">
        <v>0</v>
      </c>
      <c r="N249" s="135">
        <v>0</v>
      </c>
      <c r="O249" s="135">
        <v>0</v>
      </c>
      <c r="P249" s="135">
        <v>0</v>
      </c>
      <c r="Q249" s="135">
        <v>0</v>
      </c>
      <c r="R249" s="135">
        <v>0</v>
      </c>
      <c r="S249" s="135">
        <v>7</v>
      </c>
      <c r="T249" s="135">
        <v>0</v>
      </c>
      <c r="U249" s="135">
        <v>0</v>
      </c>
      <c r="V249" s="135">
        <v>0</v>
      </c>
      <c r="W249" s="135">
        <v>0</v>
      </c>
      <c r="X249" s="135">
        <v>0</v>
      </c>
      <c r="Y249" s="135">
        <v>0</v>
      </c>
      <c r="Z249" s="135">
        <v>0</v>
      </c>
      <c r="AA249" s="135">
        <v>0</v>
      </c>
      <c r="AB249" s="135">
        <v>0</v>
      </c>
      <c r="AC249" s="135">
        <v>0</v>
      </c>
      <c r="AD249" s="135">
        <v>0</v>
      </c>
      <c r="AE249" s="135">
        <v>0</v>
      </c>
      <c r="AF249" s="135">
        <v>0</v>
      </c>
      <c r="AG249" s="135">
        <v>2</v>
      </c>
      <c r="AH249" s="135">
        <v>0</v>
      </c>
      <c r="AI249" s="135">
        <v>0</v>
      </c>
      <c r="AJ249" s="135">
        <v>0</v>
      </c>
      <c r="AK249" s="135">
        <v>0</v>
      </c>
      <c r="AL249" s="135">
        <v>0</v>
      </c>
      <c r="AM249" s="135">
        <v>0</v>
      </c>
      <c r="AN249" s="135">
        <v>0</v>
      </c>
      <c r="AO249" s="135">
        <v>0</v>
      </c>
      <c r="AP249" s="135">
        <v>0</v>
      </c>
    </row>
    <row r="250" spans="1:42" ht="15.6" x14ac:dyDescent="0.3">
      <c r="A250" s="160" t="s">
        <v>755</v>
      </c>
      <c r="B250" s="159">
        <v>15</v>
      </c>
      <c r="C250" s="135">
        <v>0</v>
      </c>
      <c r="D250" s="135">
        <v>0</v>
      </c>
      <c r="E250" s="135">
        <v>0</v>
      </c>
      <c r="F250" s="135">
        <v>0</v>
      </c>
      <c r="G250" s="135">
        <v>0</v>
      </c>
      <c r="H250" s="135">
        <v>0</v>
      </c>
      <c r="I250" s="135">
        <v>0</v>
      </c>
      <c r="J250" s="135">
        <v>0</v>
      </c>
      <c r="K250" s="135">
        <v>0</v>
      </c>
      <c r="L250" s="135">
        <v>0</v>
      </c>
      <c r="M250" s="135">
        <v>0</v>
      </c>
      <c r="N250" s="135">
        <v>0</v>
      </c>
      <c r="O250" s="135">
        <v>0</v>
      </c>
      <c r="P250" s="135">
        <v>1</v>
      </c>
      <c r="Q250" s="135">
        <v>0</v>
      </c>
      <c r="R250" s="135">
        <v>0</v>
      </c>
      <c r="S250" s="135">
        <v>1</v>
      </c>
      <c r="T250" s="135">
        <v>0</v>
      </c>
      <c r="U250" s="135">
        <v>0</v>
      </c>
      <c r="V250" s="135">
        <v>0</v>
      </c>
      <c r="W250" s="135">
        <v>0</v>
      </c>
      <c r="X250" s="135">
        <v>0</v>
      </c>
      <c r="Y250" s="135">
        <v>0</v>
      </c>
      <c r="Z250" s="135">
        <v>0</v>
      </c>
      <c r="AA250" s="135">
        <v>0</v>
      </c>
      <c r="AB250" s="135">
        <v>0</v>
      </c>
      <c r="AC250" s="135">
        <v>1</v>
      </c>
      <c r="AD250" s="135">
        <v>0</v>
      </c>
      <c r="AE250" s="135">
        <v>3</v>
      </c>
      <c r="AF250" s="135">
        <v>0</v>
      </c>
      <c r="AG250" s="135">
        <v>6</v>
      </c>
      <c r="AH250" s="135">
        <v>0</v>
      </c>
      <c r="AI250" s="135">
        <v>0</v>
      </c>
      <c r="AJ250" s="135">
        <v>0</v>
      </c>
      <c r="AK250" s="135">
        <v>0</v>
      </c>
      <c r="AL250" s="135">
        <v>0</v>
      </c>
      <c r="AM250" s="135">
        <v>0</v>
      </c>
      <c r="AN250" s="135">
        <v>0</v>
      </c>
      <c r="AO250" s="135">
        <v>0</v>
      </c>
      <c r="AP250" s="135">
        <v>3</v>
      </c>
    </row>
    <row r="251" spans="1:42" ht="15.6" x14ac:dyDescent="0.3">
      <c r="A251" s="160" t="s">
        <v>756</v>
      </c>
      <c r="B251" s="159">
        <v>0</v>
      </c>
      <c r="C251" s="135">
        <v>0</v>
      </c>
      <c r="D251" s="135">
        <v>0</v>
      </c>
      <c r="E251" s="135">
        <v>0</v>
      </c>
      <c r="F251" s="135">
        <v>0</v>
      </c>
      <c r="G251" s="135">
        <v>0</v>
      </c>
      <c r="H251" s="135">
        <v>0</v>
      </c>
      <c r="I251" s="135">
        <v>0</v>
      </c>
      <c r="J251" s="135">
        <v>0</v>
      </c>
      <c r="K251" s="135">
        <v>0</v>
      </c>
      <c r="L251" s="135">
        <v>0</v>
      </c>
      <c r="M251" s="135">
        <v>0</v>
      </c>
      <c r="N251" s="135">
        <v>0</v>
      </c>
      <c r="O251" s="135">
        <v>0</v>
      </c>
      <c r="P251" s="135">
        <v>0</v>
      </c>
      <c r="Q251" s="135">
        <v>0</v>
      </c>
      <c r="R251" s="135">
        <v>0</v>
      </c>
      <c r="S251" s="135">
        <v>0</v>
      </c>
      <c r="T251" s="135">
        <v>0</v>
      </c>
      <c r="U251" s="135">
        <v>0</v>
      </c>
      <c r="V251" s="135">
        <v>0</v>
      </c>
      <c r="W251" s="135">
        <v>0</v>
      </c>
      <c r="X251" s="135">
        <v>0</v>
      </c>
      <c r="Y251" s="135">
        <v>0</v>
      </c>
      <c r="Z251" s="135">
        <v>0</v>
      </c>
      <c r="AA251" s="135">
        <v>0</v>
      </c>
      <c r="AB251" s="135">
        <v>0</v>
      </c>
      <c r="AC251" s="135">
        <v>0</v>
      </c>
      <c r="AD251" s="135">
        <v>0</v>
      </c>
      <c r="AE251" s="135">
        <v>0</v>
      </c>
      <c r="AF251" s="135">
        <v>0</v>
      </c>
      <c r="AG251" s="135">
        <v>0</v>
      </c>
      <c r="AH251" s="135">
        <v>0</v>
      </c>
      <c r="AI251" s="135">
        <v>0</v>
      </c>
      <c r="AJ251" s="135">
        <v>0</v>
      </c>
      <c r="AK251" s="135">
        <v>0</v>
      </c>
      <c r="AL251" s="135">
        <v>0</v>
      </c>
      <c r="AM251" s="135">
        <v>0</v>
      </c>
      <c r="AN251" s="135">
        <v>0</v>
      </c>
      <c r="AO251" s="135">
        <v>0</v>
      </c>
      <c r="AP251" s="135">
        <v>0</v>
      </c>
    </row>
    <row r="252" spans="1:42" ht="15.6" x14ac:dyDescent="0.3">
      <c r="A252" s="160" t="s">
        <v>563</v>
      </c>
      <c r="B252" s="159">
        <v>0</v>
      </c>
      <c r="C252" s="135">
        <v>0</v>
      </c>
      <c r="D252" s="135">
        <v>0</v>
      </c>
      <c r="E252" s="135">
        <v>0</v>
      </c>
      <c r="F252" s="135">
        <v>0</v>
      </c>
      <c r="G252" s="135">
        <v>0</v>
      </c>
      <c r="H252" s="135">
        <v>0</v>
      </c>
      <c r="I252" s="135">
        <v>0</v>
      </c>
      <c r="J252" s="135">
        <v>0</v>
      </c>
      <c r="K252" s="135">
        <v>0</v>
      </c>
      <c r="L252" s="135">
        <v>0</v>
      </c>
      <c r="M252" s="135">
        <v>0</v>
      </c>
      <c r="N252" s="135">
        <v>0</v>
      </c>
      <c r="O252" s="135">
        <v>0</v>
      </c>
      <c r="P252" s="135">
        <v>0</v>
      </c>
      <c r="Q252" s="135">
        <v>0</v>
      </c>
      <c r="R252" s="135">
        <v>0</v>
      </c>
      <c r="S252" s="135">
        <v>0</v>
      </c>
      <c r="T252" s="135">
        <v>0</v>
      </c>
      <c r="U252" s="135">
        <v>0</v>
      </c>
      <c r="V252" s="135">
        <v>0</v>
      </c>
      <c r="W252" s="135">
        <v>0</v>
      </c>
      <c r="X252" s="135">
        <v>0</v>
      </c>
      <c r="Y252" s="135">
        <v>0</v>
      </c>
      <c r="Z252" s="135">
        <v>0</v>
      </c>
      <c r="AA252" s="135">
        <v>0</v>
      </c>
      <c r="AB252" s="135">
        <v>0</v>
      </c>
      <c r="AC252" s="135">
        <v>0</v>
      </c>
      <c r="AD252" s="135">
        <v>0</v>
      </c>
      <c r="AE252" s="135">
        <v>0</v>
      </c>
      <c r="AF252" s="135">
        <v>0</v>
      </c>
      <c r="AG252" s="135">
        <v>0</v>
      </c>
      <c r="AH252" s="135">
        <v>0</v>
      </c>
      <c r="AI252" s="135">
        <v>0</v>
      </c>
      <c r="AJ252" s="135">
        <v>0</v>
      </c>
      <c r="AK252" s="135">
        <v>0</v>
      </c>
      <c r="AL252" s="135">
        <v>0</v>
      </c>
      <c r="AM252" s="135">
        <v>0</v>
      </c>
      <c r="AN252" s="135">
        <v>0</v>
      </c>
      <c r="AO252" s="135">
        <v>0</v>
      </c>
      <c r="AP252" s="135">
        <v>0</v>
      </c>
    </row>
    <row r="253" spans="1:42" ht="15.6" x14ac:dyDescent="0.3">
      <c r="A253" s="160" t="s">
        <v>593</v>
      </c>
      <c r="B253" s="159">
        <v>1</v>
      </c>
      <c r="C253" s="135">
        <v>0</v>
      </c>
      <c r="D253" s="135">
        <v>0</v>
      </c>
      <c r="E253" s="135">
        <v>0</v>
      </c>
      <c r="F253" s="135">
        <v>0</v>
      </c>
      <c r="G253" s="135">
        <v>0</v>
      </c>
      <c r="H253" s="135">
        <v>0</v>
      </c>
      <c r="I253" s="135">
        <v>0</v>
      </c>
      <c r="J253" s="135">
        <v>0</v>
      </c>
      <c r="K253" s="135">
        <v>0</v>
      </c>
      <c r="L253" s="135">
        <v>0</v>
      </c>
      <c r="M253" s="135">
        <v>0</v>
      </c>
      <c r="N253" s="135">
        <v>0</v>
      </c>
      <c r="O253" s="135">
        <v>0</v>
      </c>
      <c r="P253" s="135">
        <v>0</v>
      </c>
      <c r="Q253" s="135">
        <v>0</v>
      </c>
      <c r="R253" s="135">
        <v>0</v>
      </c>
      <c r="S253" s="135">
        <v>1</v>
      </c>
      <c r="T253" s="135">
        <v>0</v>
      </c>
      <c r="U253" s="135">
        <v>0</v>
      </c>
      <c r="V253" s="135">
        <v>0</v>
      </c>
      <c r="W253" s="135">
        <v>0</v>
      </c>
      <c r="X253" s="135">
        <v>0</v>
      </c>
      <c r="Y253" s="135">
        <v>0</v>
      </c>
      <c r="Z253" s="135">
        <v>0</v>
      </c>
      <c r="AA253" s="135">
        <v>0</v>
      </c>
      <c r="AB253" s="135">
        <v>0</v>
      </c>
      <c r="AC253" s="135">
        <v>0</v>
      </c>
      <c r="AD253" s="135">
        <v>0</v>
      </c>
      <c r="AE253" s="135">
        <v>0</v>
      </c>
      <c r="AF253" s="135">
        <v>0</v>
      </c>
      <c r="AG253" s="135">
        <v>0</v>
      </c>
      <c r="AH253" s="135">
        <v>0</v>
      </c>
      <c r="AI253" s="135">
        <v>0</v>
      </c>
      <c r="AJ253" s="135">
        <v>0</v>
      </c>
      <c r="AK253" s="135">
        <v>0</v>
      </c>
      <c r="AL253" s="135">
        <v>0</v>
      </c>
      <c r="AM253" s="135">
        <v>0</v>
      </c>
      <c r="AN253" s="135">
        <v>0</v>
      </c>
      <c r="AO253" s="135">
        <v>0</v>
      </c>
      <c r="AP253" s="135">
        <v>0</v>
      </c>
    </row>
    <row r="254" spans="1:42" ht="15.6" x14ac:dyDescent="0.3">
      <c r="A254" s="160" t="s">
        <v>757</v>
      </c>
      <c r="B254" s="159">
        <v>0</v>
      </c>
      <c r="C254" s="135">
        <v>0</v>
      </c>
      <c r="D254" s="135">
        <v>0</v>
      </c>
      <c r="E254" s="135">
        <v>0</v>
      </c>
      <c r="F254" s="135">
        <v>0</v>
      </c>
      <c r="G254" s="135">
        <v>0</v>
      </c>
      <c r="H254" s="135">
        <v>0</v>
      </c>
      <c r="I254" s="135">
        <v>0</v>
      </c>
      <c r="J254" s="135">
        <v>0</v>
      </c>
      <c r="K254" s="135">
        <v>0</v>
      </c>
      <c r="L254" s="135">
        <v>0</v>
      </c>
      <c r="M254" s="135">
        <v>0</v>
      </c>
      <c r="N254" s="135">
        <v>0</v>
      </c>
      <c r="O254" s="135">
        <v>0</v>
      </c>
      <c r="P254" s="135">
        <v>0</v>
      </c>
      <c r="Q254" s="135">
        <v>0</v>
      </c>
      <c r="R254" s="135">
        <v>0</v>
      </c>
      <c r="S254" s="135">
        <v>0</v>
      </c>
      <c r="T254" s="135">
        <v>0</v>
      </c>
      <c r="U254" s="135">
        <v>0</v>
      </c>
      <c r="V254" s="135">
        <v>0</v>
      </c>
      <c r="W254" s="135">
        <v>0</v>
      </c>
      <c r="X254" s="135">
        <v>0</v>
      </c>
      <c r="Y254" s="135">
        <v>0</v>
      </c>
      <c r="Z254" s="135">
        <v>0</v>
      </c>
      <c r="AA254" s="135">
        <v>0</v>
      </c>
      <c r="AB254" s="135">
        <v>0</v>
      </c>
      <c r="AC254" s="135">
        <v>0</v>
      </c>
      <c r="AD254" s="135">
        <v>0</v>
      </c>
      <c r="AE254" s="135">
        <v>0</v>
      </c>
      <c r="AF254" s="135">
        <v>0</v>
      </c>
      <c r="AG254" s="135">
        <v>0</v>
      </c>
      <c r="AH254" s="135">
        <v>0</v>
      </c>
      <c r="AI254" s="135">
        <v>0</v>
      </c>
      <c r="AJ254" s="135">
        <v>0</v>
      </c>
      <c r="AK254" s="135">
        <v>0</v>
      </c>
      <c r="AL254" s="135">
        <v>0</v>
      </c>
      <c r="AM254" s="135">
        <v>0</v>
      </c>
      <c r="AN254" s="135">
        <v>0</v>
      </c>
      <c r="AO254" s="135">
        <v>0</v>
      </c>
      <c r="AP254" s="135">
        <v>0</v>
      </c>
    </row>
    <row r="255" spans="1:42" ht="15.6" x14ac:dyDescent="0.3">
      <c r="A255" s="160" t="s">
        <v>758</v>
      </c>
      <c r="B255" s="159">
        <v>0</v>
      </c>
      <c r="C255" s="135">
        <v>0</v>
      </c>
      <c r="D255" s="135">
        <v>0</v>
      </c>
      <c r="E255" s="135">
        <v>0</v>
      </c>
      <c r="F255" s="135">
        <v>0</v>
      </c>
      <c r="G255" s="135">
        <v>0</v>
      </c>
      <c r="H255" s="135">
        <v>0</v>
      </c>
      <c r="I255" s="135">
        <v>0</v>
      </c>
      <c r="J255" s="135">
        <v>0</v>
      </c>
      <c r="K255" s="135">
        <v>0</v>
      </c>
      <c r="L255" s="135">
        <v>0</v>
      </c>
      <c r="M255" s="135">
        <v>0</v>
      </c>
      <c r="N255" s="135">
        <v>0</v>
      </c>
      <c r="O255" s="135">
        <v>0</v>
      </c>
      <c r="P255" s="135">
        <v>0</v>
      </c>
      <c r="Q255" s="135">
        <v>0</v>
      </c>
      <c r="R255" s="135">
        <v>0</v>
      </c>
      <c r="S255" s="135">
        <v>0</v>
      </c>
      <c r="T255" s="135">
        <v>0</v>
      </c>
      <c r="U255" s="135">
        <v>0</v>
      </c>
      <c r="V255" s="135">
        <v>0</v>
      </c>
      <c r="W255" s="135">
        <v>0</v>
      </c>
      <c r="X255" s="135">
        <v>0</v>
      </c>
      <c r="Y255" s="135">
        <v>0</v>
      </c>
      <c r="Z255" s="135">
        <v>0</v>
      </c>
      <c r="AA255" s="135">
        <v>0</v>
      </c>
      <c r="AB255" s="135">
        <v>0</v>
      </c>
      <c r="AC255" s="135">
        <v>0</v>
      </c>
      <c r="AD255" s="135">
        <v>0</v>
      </c>
      <c r="AE255" s="135">
        <v>0</v>
      </c>
      <c r="AF255" s="135">
        <v>0</v>
      </c>
      <c r="AG255" s="135">
        <v>0</v>
      </c>
      <c r="AH255" s="135">
        <v>0</v>
      </c>
      <c r="AI255" s="135">
        <v>0</v>
      </c>
      <c r="AJ255" s="135">
        <v>0</v>
      </c>
      <c r="AK255" s="135">
        <v>0</v>
      </c>
      <c r="AL255" s="135">
        <v>0</v>
      </c>
      <c r="AM255" s="135">
        <v>0</v>
      </c>
      <c r="AN255" s="135">
        <v>0</v>
      </c>
      <c r="AO255" s="135">
        <v>0</v>
      </c>
      <c r="AP255" s="135">
        <v>0</v>
      </c>
    </row>
    <row r="256" spans="1:42" ht="15.6" x14ac:dyDescent="0.3">
      <c r="A256" s="160" t="s">
        <v>759</v>
      </c>
      <c r="B256" s="159">
        <v>1</v>
      </c>
      <c r="C256" s="135">
        <v>0</v>
      </c>
      <c r="D256" s="135">
        <v>0</v>
      </c>
      <c r="E256" s="135">
        <v>0</v>
      </c>
      <c r="F256" s="135">
        <v>0</v>
      </c>
      <c r="G256" s="135">
        <v>0</v>
      </c>
      <c r="H256" s="135">
        <v>0</v>
      </c>
      <c r="I256" s="135">
        <v>0</v>
      </c>
      <c r="J256" s="135">
        <v>0</v>
      </c>
      <c r="K256" s="135">
        <v>0</v>
      </c>
      <c r="L256" s="135">
        <v>0</v>
      </c>
      <c r="M256" s="135">
        <v>0</v>
      </c>
      <c r="N256" s="135">
        <v>0</v>
      </c>
      <c r="O256" s="135">
        <v>0</v>
      </c>
      <c r="P256" s="135">
        <v>0</v>
      </c>
      <c r="Q256" s="135">
        <v>0</v>
      </c>
      <c r="R256" s="135">
        <v>0</v>
      </c>
      <c r="S256" s="135">
        <v>0</v>
      </c>
      <c r="T256" s="135">
        <v>0</v>
      </c>
      <c r="U256" s="135">
        <v>0</v>
      </c>
      <c r="V256" s="135">
        <v>0</v>
      </c>
      <c r="W256" s="135">
        <v>0</v>
      </c>
      <c r="X256" s="135">
        <v>0</v>
      </c>
      <c r="Y256" s="135">
        <v>0</v>
      </c>
      <c r="Z256" s="135">
        <v>0</v>
      </c>
      <c r="AA256" s="135">
        <v>0</v>
      </c>
      <c r="AB256" s="135">
        <v>0</v>
      </c>
      <c r="AC256" s="135">
        <v>0</v>
      </c>
      <c r="AD256" s="135">
        <v>0</v>
      </c>
      <c r="AE256" s="135">
        <v>0</v>
      </c>
      <c r="AF256" s="135">
        <v>0</v>
      </c>
      <c r="AG256" s="135">
        <v>1</v>
      </c>
      <c r="AH256" s="135">
        <v>0</v>
      </c>
      <c r="AI256" s="135">
        <v>0</v>
      </c>
      <c r="AJ256" s="135">
        <v>0</v>
      </c>
      <c r="AK256" s="135">
        <v>0</v>
      </c>
      <c r="AL256" s="135">
        <v>0</v>
      </c>
      <c r="AM256" s="135">
        <v>0</v>
      </c>
      <c r="AN256" s="135">
        <v>0</v>
      </c>
      <c r="AO256" s="135">
        <v>0</v>
      </c>
      <c r="AP256" s="135">
        <v>0</v>
      </c>
    </row>
    <row r="257" spans="1:42" ht="15.6" x14ac:dyDescent="0.3">
      <c r="A257" s="160" t="s">
        <v>760</v>
      </c>
      <c r="B257" s="159">
        <v>0</v>
      </c>
      <c r="C257" s="135">
        <v>0</v>
      </c>
      <c r="D257" s="135">
        <v>0</v>
      </c>
      <c r="E257" s="135">
        <v>0</v>
      </c>
      <c r="F257" s="135">
        <v>0</v>
      </c>
      <c r="G257" s="135">
        <v>0</v>
      </c>
      <c r="H257" s="135">
        <v>0</v>
      </c>
      <c r="I257" s="135">
        <v>0</v>
      </c>
      <c r="J257" s="135">
        <v>0</v>
      </c>
      <c r="K257" s="135">
        <v>0</v>
      </c>
      <c r="L257" s="135">
        <v>0</v>
      </c>
      <c r="M257" s="135">
        <v>0</v>
      </c>
      <c r="N257" s="135">
        <v>0</v>
      </c>
      <c r="O257" s="135">
        <v>0</v>
      </c>
      <c r="P257" s="135">
        <v>0</v>
      </c>
      <c r="Q257" s="135">
        <v>0</v>
      </c>
      <c r="R257" s="135">
        <v>0</v>
      </c>
      <c r="S257" s="135">
        <v>0</v>
      </c>
      <c r="T257" s="135">
        <v>0</v>
      </c>
      <c r="U257" s="135">
        <v>0</v>
      </c>
      <c r="V257" s="135">
        <v>0</v>
      </c>
      <c r="W257" s="135">
        <v>0</v>
      </c>
      <c r="X257" s="135">
        <v>0</v>
      </c>
      <c r="Y257" s="135">
        <v>0</v>
      </c>
      <c r="Z257" s="135">
        <v>0</v>
      </c>
      <c r="AA257" s="135">
        <v>0</v>
      </c>
      <c r="AB257" s="135">
        <v>0</v>
      </c>
      <c r="AC257" s="135">
        <v>0</v>
      </c>
      <c r="AD257" s="135">
        <v>0</v>
      </c>
      <c r="AE257" s="135">
        <v>0</v>
      </c>
      <c r="AF257" s="135">
        <v>0</v>
      </c>
      <c r="AG257" s="135">
        <v>0</v>
      </c>
      <c r="AH257" s="135">
        <v>0</v>
      </c>
      <c r="AI257" s="135">
        <v>0</v>
      </c>
      <c r="AJ257" s="135">
        <v>0</v>
      </c>
      <c r="AK257" s="135">
        <v>0</v>
      </c>
      <c r="AL257" s="135">
        <v>0</v>
      </c>
      <c r="AM257" s="135">
        <v>0</v>
      </c>
      <c r="AN257" s="135">
        <v>0</v>
      </c>
      <c r="AO257" s="135">
        <v>0</v>
      </c>
      <c r="AP257" s="135">
        <v>0</v>
      </c>
    </row>
    <row r="258" spans="1:42" ht="15.6" x14ac:dyDescent="0.3">
      <c r="A258" s="160" t="s">
        <v>761</v>
      </c>
      <c r="B258" s="159">
        <v>1</v>
      </c>
      <c r="C258" s="135">
        <v>0</v>
      </c>
      <c r="D258" s="135">
        <v>0</v>
      </c>
      <c r="E258" s="135">
        <v>0</v>
      </c>
      <c r="F258" s="135">
        <v>0</v>
      </c>
      <c r="G258" s="135">
        <v>0</v>
      </c>
      <c r="H258" s="135">
        <v>0</v>
      </c>
      <c r="I258" s="135">
        <v>0</v>
      </c>
      <c r="J258" s="135">
        <v>0</v>
      </c>
      <c r="K258" s="135">
        <v>0</v>
      </c>
      <c r="L258" s="135">
        <v>0</v>
      </c>
      <c r="M258" s="135">
        <v>0</v>
      </c>
      <c r="N258" s="135">
        <v>0</v>
      </c>
      <c r="O258" s="135">
        <v>0</v>
      </c>
      <c r="P258" s="135">
        <v>0</v>
      </c>
      <c r="Q258" s="135">
        <v>0</v>
      </c>
      <c r="R258" s="135">
        <v>0</v>
      </c>
      <c r="S258" s="135">
        <v>1</v>
      </c>
      <c r="T258" s="135">
        <v>0</v>
      </c>
      <c r="U258" s="135">
        <v>0</v>
      </c>
      <c r="V258" s="135">
        <v>0</v>
      </c>
      <c r="W258" s="135">
        <v>0</v>
      </c>
      <c r="X258" s="135">
        <v>0</v>
      </c>
      <c r="Y258" s="135">
        <v>0</v>
      </c>
      <c r="Z258" s="135">
        <v>0</v>
      </c>
      <c r="AA258" s="135">
        <v>0</v>
      </c>
      <c r="AB258" s="135">
        <v>0</v>
      </c>
      <c r="AC258" s="135">
        <v>0</v>
      </c>
      <c r="AD258" s="135">
        <v>0</v>
      </c>
      <c r="AE258" s="135">
        <v>0</v>
      </c>
      <c r="AF258" s="135">
        <v>0</v>
      </c>
      <c r="AG258" s="135">
        <v>0</v>
      </c>
      <c r="AH258" s="135">
        <v>0</v>
      </c>
      <c r="AI258" s="135">
        <v>0</v>
      </c>
      <c r="AJ258" s="135">
        <v>0</v>
      </c>
      <c r="AK258" s="135">
        <v>0</v>
      </c>
      <c r="AL258" s="135">
        <v>0</v>
      </c>
      <c r="AM258" s="135">
        <v>0</v>
      </c>
      <c r="AN258" s="135">
        <v>0</v>
      </c>
      <c r="AO258" s="135">
        <v>0</v>
      </c>
      <c r="AP258" s="135">
        <v>0</v>
      </c>
    </row>
    <row r="259" spans="1:42" ht="15.6" x14ac:dyDescent="0.3">
      <c r="A259" s="160" t="s">
        <v>561</v>
      </c>
      <c r="B259" s="159">
        <v>4</v>
      </c>
      <c r="C259" s="135">
        <v>0</v>
      </c>
      <c r="D259" s="135">
        <v>0</v>
      </c>
      <c r="E259" s="135">
        <v>0</v>
      </c>
      <c r="F259" s="135">
        <v>0</v>
      </c>
      <c r="G259" s="135">
        <v>0</v>
      </c>
      <c r="H259" s="135">
        <v>0</v>
      </c>
      <c r="I259" s="135">
        <v>0</v>
      </c>
      <c r="J259" s="135">
        <v>0</v>
      </c>
      <c r="K259" s="135">
        <v>0</v>
      </c>
      <c r="L259" s="135">
        <v>0</v>
      </c>
      <c r="M259" s="135">
        <v>0</v>
      </c>
      <c r="N259" s="135">
        <v>0</v>
      </c>
      <c r="O259" s="135">
        <v>0</v>
      </c>
      <c r="P259" s="135">
        <v>0</v>
      </c>
      <c r="Q259" s="135">
        <v>0</v>
      </c>
      <c r="R259" s="135">
        <v>0</v>
      </c>
      <c r="S259" s="135">
        <v>2</v>
      </c>
      <c r="T259" s="135">
        <v>0</v>
      </c>
      <c r="U259" s="135">
        <v>0</v>
      </c>
      <c r="V259" s="135">
        <v>0</v>
      </c>
      <c r="W259" s="135">
        <v>0</v>
      </c>
      <c r="X259" s="135">
        <v>0</v>
      </c>
      <c r="Y259" s="135">
        <v>0</v>
      </c>
      <c r="Z259" s="135">
        <v>0</v>
      </c>
      <c r="AA259" s="135">
        <v>0</v>
      </c>
      <c r="AB259" s="135">
        <v>0</v>
      </c>
      <c r="AC259" s="135">
        <v>0</v>
      </c>
      <c r="AD259" s="135">
        <v>0</v>
      </c>
      <c r="AE259" s="135">
        <v>0</v>
      </c>
      <c r="AF259" s="135">
        <v>0</v>
      </c>
      <c r="AG259" s="135">
        <v>2</v>
      </c>
      <c r="AH259" s="135">
        <v>0</v>
      </c>
      <c r="AI259" s="135">
        <v>0</v>
      </c>
      <c r="AJ259" s="135">
        <v>0</v>
      </c>
      <c r="AK259" s="135">
        <v>0</v>
      </c>
      <c r="AL259" s="135">
        <v>0</v>
      </c>
      <c r="AM259" s="135">
        <v>0</v>
      </c>
      <c r="AN259" s="135">
        <v>0</v>
      </c>
      <c r="AO259" s="135">
        <v>0</v>
      </c>
      <c r="AP259" s="135">
        <v>0</v>
      </c>
    </row>
    <row r="260" spans="1:42" ht="15.6" x14ac:dyDescent="0.3">
      <c r="A260" s="160" t="s">
        <v>762</v>
      </c>
      <c r="B260" s="159">
        <v>0</v>
      </c>
      <c r="C260" s="135">
        <v>0</v>
      </c>
      <c r="D260" s="135">
        <v>0</v>
      </c>
      <c r="E260" s="135">
        <v>0</v>
      </c>
      <c r="F260" s="135">
        <v>0</v>
      </c>
      <c r="G260" s="135">
        <v>0</v>
      </c>
      <c r="H260" s="135">
        <v>0</v>
      </c>
      <c r="I260" s="135">
        <v>0</v>
      </c>
      <c r="J260" s="135">
        <v>0</v>
      </c>
      <c r="K260" s="135">
        <v>0</v>
      </c>
      <c r="L260" s="135">
        <v>0</v>
      </c>
      <c r="M260" s="135">
        <v>0</v>
      </c>
      <c r="N260" s="135">
        <v>0</v>
      </c>
      <c r="O260" s="135">
        <v>0</v>
      </c>
      <c r="P260" s="135">
        <v>0</v>
      </c>
      <c r="Q260" s="135">
        <v>0</v>
      </c>
      <c r="R260" s="135">
        <v>0</v>
      </c>
      <c r="S260" s="135">
        <v>0</v>
      </c>
      <c r="T260" s="135">
        <v>0</v>
      </c>
      <c r="U260" s="135">
        <v>0</v>
      </c>
      <c r="V260" s="135">
        <v>0</v>
      </c>
      <c r="W260" s="135">
        <v>0</v>
      </c>
      <c r="X260" s="135">
        <v>0</v>
      </c>
      <c r="Y260" s="135">
        <v>0</v>
      </c>
      <c r="Z260" s="135">
        <v>0</v>
      </c>
      <c r="AA260" s="135">
        <v>0</v>
      </c>
      <c r="AB260" s="135">
        <v>0</v>
      </c>
      <c r="AC260" s="135">
        <v>0</v>
      </c>
      <c r="AD260" s="135">
        <v>0</v>
      </c>
      <c r="AE260" s="135">
        <v>0</v>
      </c>
      <c r="AF260" s="135">
        <v>0</v>
      </c>
      <c r="AG260" s="135">
        <v>0</v>
      </c>
      <c r="AH260" s="135">
        <v>0</v>
      </c>
      <c r="AI260" s="135">
        <v>0</v>
      </c>
      <c r="AJ260" s="135">
        <v>0</v>
      </c>
      <c r="AK260" s="135">
        <v>0</v>
      </c>
      <c r="AL260" s="135">
        <v>0</v>
      </c>
      <c r="AM260" s="135">
        <v>0</v>
      </c>
      <c r="AN260" s="135">
        <v>0</v>
      </c>
      <c r="AO260" s="135">
        <v>0</v>
      </c>
      <c r="AP260" s="135">
        <v>0</v>
      </c>
    </row>
    <row r="261" spans="1:42" ht="15.6" x14ac:dyDescent="0.3">
      <c r="A261" s="160" t="s">
        <v>763</v>
      </c>
      <c r="B261" s="159">
        <v>88</v>
      </c>
      <c r="C261" s="135">
        <v>0</v>
      </c>
      <c r="D261" s="135">
        <v>0</v>
      </c>
      <c r="E261" s="135">
        <v>0</v>
      </c>
      <c r="F261" s="135">
        <v>0</v>
      </c>
      <c r="G261" s="135">
        <v>0</v>
      </c>
      <c r="H261" s="135">
        <v>3</v>
      </c>
      <c r="I261" s="135">
        <v>0</v>
      </c>
      <c r="J261" s="135">
        <v>0</v>
      </c>
      <c r="K261" s="135">
        <v>0</v>
      </c>
      <c r="L261" s="135">
        <v>0</v>
      </c>
      <c r="M261" s="135">
        <v>0</v>
      </c>
      <c r="N261" s="135">
        <v>0</v>
      </c>
      <c r="O261" s="135">
        <v>0</v>
      </c>
      <c r="P261" s="135">
        <v>0</v>
      </c>
      <c r="Q261" s="135">
        <v>0</v>
      </c>
      <c r="R261" s="135">
        <v>0</v>
      </c>
      <c r="S261" s="135">
        <v>64</v>
      </c>
      <c r="T261" s="135">
        <v>0</v>
      </c>
      <c r="U261" s="135">
        <v>0</v>
      </c>
      <c r="V261" s="135">
        <v>0</v>
      </c>
      <c r="W261" s="135">
        <v>0</v>
      </c>
      <c r="X261" s="135">
        <v>0</v>
      </c>
      <c r="Y261" s="135">
        <v>0</v>
      </c>
      <c r="Z261" s="135">
        <v>0</v>
      </c>
      <c r="AA261" s="135">
        <v>0</v>
      </c>
      <c r="AB261" s="135">
        <v>0</v>
      </c>
      <c r="AC261" s="135">
        <v>3</v>
      </c>
      <c r="AD261" s="135">
        <v>0</v>
      </c>
      <c r="AE261" s="135">
        <v>1</v>
      </c>
      <c r="AF261" s="135">
        <v>0</v>
      </c>
      <c r="AG261" s="135">
        <v>14</v>
      </c>
      <c r="AH261" s="135">
        <v>0</v>
      </c>
      <c r="AI261" s="135">
        <v>0</v>
      </c>
      <c r="AJ261" s="135">
        <v>2</v>
      </c>
      <c r="AK261" s="135">
        <v>0</v>
      </c>
      <c r="AL261" s="135">
        <v>0</v>
      </c>
      <c r="AM261" s="135">
        <v>0</v>
      </c>
      <c r="AN261" s="135">
        <v>1</v>
      </c>
      <c r="AO261" s="135">
        <v>0</v>
      </c>
      <c r="AP261" s="135">
        <v>0</v>
      </c>
    </row>
    <row r="262" spans="1:42" ht="15.6" x14ac:dyDescent="0.3">
      <c r="A262" s="160" t="s">
        <v>764</v>
      </c>
      <c r="B262" s="159">
        <v>1</v>
      </c>
      <c r="C262" s="135">
        <v>0</v>
      </c>
      <c r="D262" s="135">
        <v>0</v>
      </c>
      <c r="E262" s="135">
        <v>0</v>
      </c>
      <c r="F262" s="135">
        <v>0</v>
      </c>
      <c r="G262" s="135">
        <v>0</v>
      </c>
      <c r="H262" s="135">
        <v>0</v>
      </c>
      <c r="I262" s="135">
        <v>0</v>
      </c>
      <c r="J262" s="135">
        <v>0</v>
      </c>
      <c r="K262" s="135">
        <v>0</v>
      </c>
      <c r="L262" s="135">
        <v>0</v>
      </c>
      <c r="M262" s="135">
        <v>0</v>
      </c>
      <c r="N262" s="135">
        <v>0</v>
      </c>
      <c r="O262" s="135">
        <v>0</v>
      </c>
      <c r="P262" s="135">
        <v>0</v>
      </c>
      <c r="Q262" s="135">
        <v>0</v>
      </c>
      <c r="R262" s="135">
        <v>0</v>
      </c>
      <c r="S262" s="135">
        <v>1</v>
      </c>
      <c r="T262" s="135">
        <v>0</v>
      </c>
      <c r="U262" s="135">
        <v>0</v>
      </c>
      <c r="V262" s="135">
        <v>0</v>
      </c>
      <c r="W262" s="135">
        <v>0</v>
      </c>
      <c r="X262" s="135">
        <v>0</v>
      </c>
      <c r="Y262" s="135">
        <v>0</v>
      </c>
      <c r="Z262" s="135">
        <v>0</v>
      </c>
      <c r="AA262" s="135">
        <v>0</v>
      </c>
      <c r="AB262" s="135">
        <v>0</v>
      </c>
      <c r="AC262" s="135">
        <v>0</v>
      </c>
      <c r="AD262" s="135">
        <v>0</v>
      </c>
      <c r="AE262" s="135">
        <v>0</v>
      </c>
      <c r="AF262" s="135">
        <v>0</v>
      </c>
      <c r="AG262" s="135">
        <v>0</v>
      </c>
      <c r="AH262" s="135">
        <v>0</v>
      </c>
      <c r="AI262" s="135">
        <v>0</v>
      </c>
      <c r="AJ262" s="135">
        <v>0</v>
      </c>
      <c r="AK262" s="135">
        <v>0</v>
      </c>
      <c r="AL262" s="135">
        <v>0</v>
      </c>
      <c r="AM262" s="135">
        <v>0</v>
      </c>
      <c r="AN262" s="135">
        <v>0</v>
      </c>
      <c r="AO262" s="135">
        <v>0</v>
      </c>
      <c r="AP262" s="135">
        <v>0</v>
      </c>
    </row>
    <row r="263" spans="1:42" ht="15.6" x14ac:dyDescent="0.3">
      <c r="A263" s="160" t="s">
        <v>518</v>
      </c>
      <c r="B263" s="159">
        <v>4</v>
      </c>
      <c r="C263" s="135">
        <v>0</v>
      </c>
      <c r="D263" s="135">
        <v>0</v>
      </c>
      <c r="E263" s="135">
        <v>0</v>
      </c>
      <c r="F263" s="135">
        <v>0</v>
      </c>
      <c r="G263" s="135">
        <v>0</v>
      </c>
      <c r="H263" s="135">
        <v>0</v>
      </c>
      <c r="I263" s="135">
        <v>0</v>
      </c>
      <c r="J263" s="135">
        <v>0</v>
      </c>
      <c r="K263" s="135">
        <v>0</v>
      </c>
      <c r="L263" s="135">
        <v>0</v>
      </c>
      <c r="M263" s="135">
        <v>0</v>
      </c>
      <c r="N263" s="135">
        <v>0</v>
      </c>
      <c r="O263" s="135">
        <v>0</v>
      </c>
      <c r="P263" s="135">
        <v>0</v>
      </c>
      <c r="Q263" s="135">
        <v>0</v>
      </c>
      <c r="R263" s="135">
        <v>0</v>
      </c>
      <c r="S263" s="135">
        <v>3</v>
      </c>
      <c r="T263" s="135">
        <v>0</v>
      </c>
      <c r="U263" s="135">
        <v>0</v>
      </c>
      <c r="V263" s="135">
        <v>0</v>
      </c>
      <c r="W263" s="135">
        <v>0</v>
      </c>
      <c r="X263" s="135">
        <v>0</v>
      </c>
      <c r="Y263" s="135">
        <v>0</v>
      </c>
      <c r="Z263" s="135">
        <v>0</v>
      </c>
      <c r="AA263" s="135">
        <v>0</v>
      </c>
      <c r="AB263" s="135">
        <v>0</v>
      </c>
      <c r="AC263" s="135">
        <v>0</v>
      </c>
      <c r="AD263" s="135">
        <v>0</v>
      </c>
      <c r="AE263" s="135">
        <v>0</v>
      </c>
      <c r="AF263" s="135">
        <v>0</v>
      </c>
      <c r="AG263" s="135">
        <v>1</v>
      </c>
      <c r="AH263" s="135">
        <v>0</v>
      </c>
      <c r="AI263" s="135">
        <v>0</v>
      </c>
      <c r="AJ263" s="135">
        <v>0</v>
      </c>
      <c r="AK263" s="135">
        <v>0</v>
      </c>
      <c r="AL263" s="135">
        <v>0</v>
      </c>
      <c r="AM263" s="135">
        <v>0</v>
      </c>
      <c r="AN263" s="135">
        <v>0</v>
      </c>
      <c r="AO263" s="135">
        <v>0</v>
      </c>
      <c r="AP263" s="135">
        <v>0</v>
      </c>
    </row>
    <row r="264" spans="1:42" ht="15.6" x14ac:dyDescent="0.3">
      <c r="A264" s="160" t="s">
        <v>765</v>
      </c>
      <c r="B264" s="159">
        <v>0</v>
      </c>
      <c r="C264" s="135">
        <v>0</v>
      </c>
      <c r="D264" s="135">
        <v>0</v>
      </c>
      <c r="E264" s="135">
        <v>0</v>
      </c>
      <c r="F264" s="135">
        <v>0</v>
      </c>
      <c r="G264" s="135">
        <v>0</v>
      </c>
      <c r="H264" s="135">
        <v>0</v>
      </c>
      <c r="I264" s="135">
        <v>0</v>
      </c>
      <c r="J264" s="135">
        <v>0</v>
      </c>
      <c r="K264" s="135">
        <v>0</v>
      </c>
      <c r="L264" s="135">
        <v>0</v>
      </c>
      <c r="M264" s="135">
        <v>0</v>
      </c>
      <c r="N264" s="135">
        <v>0</v>
      </c>
      <c r="O264" s="135">
        <v>0</v>
      </c>
      <c r="P264" s="135">
        <v>0</v>
      </c>
      <c r="Q264" s="135">
        <v>0</v>
      </c>
      <c r="R264" s="135">
        <v>0</v>
      </c>
      <c r="S264" s="135">
        <v>0</v>
      </c>
      <c r="T264" s="135">
        <v>0</v>
      </c>
      <c r="U264" s="135">
        <v>0</v>
      </c>
      <c r="V264" s="135">
        <v>0</v>
      </c>
      <c r="W264" s="135">
        <v>0</v>
      </c>
      <c r="X264" s="135">
        <v>0</v>
      </c>
      <c r="Y264" s="135">
        <v>0</v>
      </c>
      <c r="Z264" s="135">
        <v>0</v>
      </c>
      <c r="AA264" s="135">
        <v>0</v>
      </c>
      <c r="AB264" s="135">
        <v>0</v>
      </c>
      <c r="AC264" s="135">
        <v>0</v>
      </c>
      <c r="AD264" s="135">
        <v>0</v>
      </c>
      <c r="AE264" s="135">
        <v>0</v>
      </c>
      <c r="AF264" s="135">
        <v>0</v>
      </c>
      <c r="AG264" s="135">
        <v>0</v>
      </c>
      <c r="AH264" s="135">
        <v>0</v>
      </c>
      <c r="AI264" s="135">
        <v>0</v>
      </c>
      <c r="AJ264" s="135">
        <v>0</v>
      </c>
      <c r="AK264" s="135">
        <v>0</v>
      </c>
      <c r="AL264" s="135">
        <v>0</v>
      </c>
      <c r="AM264" s="135">
        <v>0</v>
      </c>
      <c r="AN264" s="135">
        <v>0</v>
      </c>
      <c r="AO264" s="135">
        <v>0</v>
      </c>
      <c r="AP264" s="135">
        <v>0</v>
      </c>
    </row>
    <row r="265" spans="1:42" ht="15.6" x14ac:dyDescent="0.3">
      <c r="A265" s="160" t="s">
        <v>766</v>
      </c>
      <c r="B265" s="159">
        <v>0</v>
      </c>
      <c r="C265" s="135">
        <v>0</v>
      </c>
      <c r="D265" s="135">
        <v>0</v>
      </c>
      <c r="E265" s="135">
        <v>0</v>
      </c>
      <c r="F265" s="135">
        <v>0</v>
      </c>
      <c r="G265" s="135">
        <v>0</v>
      </c>
      <c r="H265" s="135">
        <v>0</v>
      </c>
      <c r="I265" s="135">
        <v>0</v>
      </c>
      <c r="J265" s="135">
        <v>0</v>
      </c>
      <c r="K265" s="135">
        <v>0</v>
      </c>
      <c r="L265" s="135">
        <v>0</v>
      </c>
      <c r="M265" s="135">
        <v>0</v>
      </c>
      <c r="N265" s="135">
        <v>0</v>
      </c>
      <c r="O265" s="135">
        <v>0</v>
      </c>
      <c r="P265" s="135">
        <v>0</v>
      </c>
      <c r="Q265" s="135">
        <v>0</v>
      </c>
      <c r="R265" s="135">
        <v>0</v>
      </c>
      <c r="S265" s="135">
        <v>0</v>
      </c>
      <c r="T265" s="135">
        <v>0</v>
      </c>
      <c r="U265" s="135">
        <v>0</v>
      </c>
      <c r="V265" s="135">
        <v>0</v>
      </c>
      <c r="W265" s="135">
        <v>0</v>
      </c>
      <c r="X265" s="135">
        <v>0</v>
      </c>
      <c r="Y265" s="135">
        <v>0</v>
      </c>
      <c r="Z265" s="135">
        <v>0</v>
      </c>
      <c r="AA265" s="135">
        <v>0</v>
      </c>
      <c r="AB265" s="135">
        <v>0</v>
      </c>
      <c r="AC265" s="135">
        <v>0</v>
      </c>
      <c r="AD265" s="135">
        <v>0</v>
      </c>
      <c r="AE265" s="135">
        <v>0</v>
      </c>
      <c r="AF265" s="135">
        <v>0</v>
      </c>
      <c r="AG265" s="135">
        <v>0</v>
      </c>
      <c r="AH265" s="135">
        <v>0</v>
      </c>
      <c r="AI265" s="135">
        <v>0</v>
      </c>
      <c r="AJ265" s="135">
        <v>0</v>
      </c>
      <c r="AK265" s="135">
        <v>0</v>
      </c>
      <c r="AL265" s="135">
        <v>0</v>
      </c>
      <c r="AM265" s="135">
        <v>0</v>
      </c>
      <c r="AN265" s="135">
        <v>0</v>
      </c>
      <c r="AO265" s="135">
        <v>0</v>
      </c>
      <c r="AP265" s="135">
        <v>0</v>
      </c>
    </row>
    <row r="266" spans="1:42" ht="15.6" x14ac:dyDescent="0.3">
      <c r="A266" s="160" t="s">
        <v>767</v>
      </c>
      <c r="B266" s="159">
        <v>0</v>
      </c>
      <c r="C266" s="135">
        <v>0</v>
      </c>
      <c r="D266" s="135">
        <v>0</v>
      </c>
      <c r="E266" s="135">
        <v>0</v>
      </c>
      <c r="F266" s="135">
        <v>0</v>
      </c>
      <c r="G266" s="135">
        <v>0</v>
      </c>
      <c r="H266" s="135">
        <v>0</v>
      </c>
      <c r="I266" s="135">
        <v>0</v>
      </c>
      <c r="J266" s="135">
        <v>0</v>
      </c>
      <c r="K266" s="135">
        <v>0</v>
      </c>
      <c r="L266" s="135">
        <v>0</v>
      </c>
      <c r="M266" s="135">
        <v>0</v>
      </c>
      <c r="N266" s="135">
        <v>0</v>
      </c>
      <c r="O266" s="135">
        <v>0</v>
      </c>
      <c r="P266" s="135">
        <v>0</v>
      </c>
      <c r="Q266" s="135">
        <v>0</v>
      </c>
      <c r="R266" s="135">
        <v>0</v>
      </c>
      <c r="S266" s="135">
        <v>0</v>
      </c>
      <c r="T266" s="135">
        <v>0</v>
      </c>
      <c r="U266" s="135">
        <v>0</v>
      </c>
      <c r="V266" s="135">
        <v>0</v>
      </c>
      <c r="W266" s="135">
        <v>0</v>
      </c>
      <c r="X266" s="135">
        <v>0</v>
      </c>
      <c r="Y266" s="135">
        <v>0</v>
      </c>
      <c r="Z266" s="135">
        <v>0</v>
      </c>
      <c r="AA266" s="135">
        <v>0</v>
      </c>
      <c r="AB266" s="135">
        <v>0</v>
      </c>
      <c r="AC266" s="135">
        <v>0</v>
      </c>
      <c r="AD266" s="135">
        <v>0</v>
      </c>
      <c r="AE266" s="135">
        <v>0</v>
      </c>
      <c r="AF266" s="135">
        <v>0</v>
      </c>
      <c r="AG266" s="135">
        <v>0</v>
      </c>
      <c r="AH266" s="135">
        <v>0</v>
      </c>
      <c r="AI266" s="135">
        <v>0</v>
      </c>
      <c r="AJ266" s="135">
        <v>0</v>
      </c>
      <c r="AK266" s="135">
        <v>0</v>
      </c>
      <c r="AL266" s="135">
        <v>0</v>
      </c>
      <c r="AM266" s="135">
        <v>0</v>
      </c>
      <c r="AN266" s="135">
        <v>0</v>
      </c>
      <c r="AO266" s="135">
        <v>0</v>
      </c>
      <c r="AP266" s="135">
        <v>0</v>
      </c>
    </row>
    <row r="267" spans="1:42" ht="15.6" x14ac:dyDescent="0.3">
      <c r="A267" s="160" t="s">
        <v>768</v>
      </c>
      <c r="B267" s="159">
        <v>0</v>
      </c>
      <c r="C267" s="135">
        <v>0</v>
      </c>
      <c r="D267" s="135">
        <v>0</v>
      </c>
      <c r="E267" s="135">
        <v>0</v>
      </c>
      <c r="F267" s="135">
        <v>0</v>
      </c>
      <c r="G267" s="135">
        <v>0</v>
      </c>
      <c r="H267" s="135">
        <v>0</v>
      </c>
      <c r="I267" s="135">
        <v>0</v>
      </c>
      <c r="J267" s="135">
        <v>0</v>
      </c>
      <c r="K267" s="135">
        <v>0</v>
      </c>
      <c r="L267" s="135">
        <v>0</v>
      </c>
      <c r="M267" s="135">
        <v>0</v>
      </c>
      <c r="N267" s="135">
        <v>0</v>
      </c>
      <c r="O267" s="135">
        <v>0</v>
      </c>
      <c r="P267" s="135">
        <v>0</v>
      </c>
      <c r="Q267" s="135">
        <v>0</v>
      </c>
      <c r="R267" s="135">
        <v>0</v>
      </c>
      <c r="S267" s="135">
        <v>0</v>
      </c>
      <c r="T267" s="135">
        <v>0</v>
      </c>
      <c r="U267" s="135">
        <v>0</v>
      </c>
      <c r="V267" s="135">
        <v>0</v>
      </c>
      <c r="W267" s="135">
        <v>0</v>
      </c>
      <c r="X267" s="135">
        <v>0</v>
      </c>
      <c r="Y267" s="135">
        <v>0</v>
      </c>
      <c r="Z267" s="135">
        <v>0</v>
      </c>
      <c r="AA267" s="135">
        <v>0</v>
      </c>
      <c r="AB267" s="135">
        <v>0</v>
      </c>
      <c r="AC267" s="135">
        <v>0</v>
      </c>
      <c r="AD267" s="135">
        <v>0</v>
      </c>
      <c r="AE267" s="135">
        <v>0</v>
      </c>
      <c r="AF267" s="135">
        <v>0</v>
      </c>
      <c r="AG267" s="135">
        <v>0</v>
      </c>
      <c r="AH267" s="135">
        <v>0</v>
      </c>
      <c r="AI267" s="135">
        <v>0</v>
      </c>
      <c r="AJ267" s="135">
        <v>0</v>
      </c>
      <c r="AK267" s="135">
        <v>0</v>
      </c>
      <c r="AL267" s="135">
        <v>0</v>
      </c>
      <c r="AM267" s="135">
        <v>0</v>
      </c>
      <c r="AN267" s="135">
        <v>0</v>
      </c>
      <c r="AO267" s="135">
        <v>0</v>
      </c>
      <c r="AP267" s="135">
        <v>0</v>
      </c>
    </row>
    <row r="268" spans="1:42" ht="15.6" x14ac:dyDescent="0.3">
      <c r="A268" s="160" t="s">
        <v>769</v>
      </c>
      <c r="B268" s="159">
        <v>0</v>
      </c>
      <c r="C268" s="135">
        <v>0</v>
      </c>
      <c r="D268" s="135">
        <v>0</v>
      </c>
      <c r="E268" s="135">
        <v>0</v>
      </c>
      <c r="F268" s="135">
        <v>0</v>
      </c>
      <c r="G268" s="135">
        <v>0</v>
      </c>
      <c r="H268" s="135">
        <v>0</v>
      </c>
      <c r="I268" s="135">
        <v>0</v>
      </c>
      <c r="J268" s="135">
        <v>0</v>
      </c>
      <c r="K268" s="135">
        <v>0</v>
      </c>
      <c r="L268" s="135">
        <v>0</v>
      </c>
      <c r="M268" s="135">
        <v>0</v>
      </c>
      <c r="N268" s="135">
        <v>0</v>
      </c>
      <c r="O268" s="135">
        <v>0</v>
      </c>
      <c r="P268" s="135">
        <v>0</v>
      </c>
      <c r="Q268" s="135">
        <v>0</v>
      </c>
      <c r="R268" s="135">
        <v>0</v>
      </c>
      <c r="S268" s="135">
        <v>0</v>
      </c>
      <c r="T268" s="135">
        <v>0</v>
      </c>
      <c r="U268" s="135">
        <v>0</v>
      </c>
      <c r="V268" s="135">
        <v>0</v>
      </c>
      <c r="W268" s="135">
        <v>0</v>
      </c>
      <c r="X268" s="135">
        <v>0</v>
      </c>
      <c r="Y268" s="135">
        <v>0</v>
      </c>
      <c r="Z268" s="135">
        <v>0</v>
      </c>
      <c r="AA268" s="135">
        <v>0</v>
      </c>
      <c r="AB268" s="135">
        <v>0</v>
      </c>
      <c r="AC268" s="135">
        <v>0</v>
      </c>
      <c r="AD268" s="135">
        <v>0</v>
      </c>
      <c r="AE268" s="135">
        <v>0</v>
      </c>
      <c r="AF268" s="135">
        <v>0</v>
      </c>
      <c r="AG268" s="135">
        <v>0</v>
      </c>
      <c r="AH268" s="135">
        <v>0</v>
      </c>
      <c r="AI268" s="135">
        <v>0</v>
      </c>
      <c r="AJ268" s="135">
        <v>0</v>
      </c>
      <c r="AK268" s="135">
        <v>0</v>
      </c>
      <c r="AL268" s="135">
        <v>0</v>
      </c>
      <c r="AM268" s="135">
        <v>0</v>
      </c>
      <c r="AN268" s="135">
        <v>0</v>
      </c>
      <c r="AO268" s="135">
        <v>0</v>
      </c>
      <c r="AP268" s="135">
        <v>0</v>
      </c>
    </row>
    <row r="269" spans="1:42" ht="15.6" x14ac:dyDescent="0.3">
      <c r="A269" s="160" t="s">
        <v>770</v>
      </c>
      <c r="B269" s="159">
        <v>0</v>
      </c>
      <c r="C269" s="135">
        <v>0</v>
      </c>
      <c r="D269" s="135">
        <v>0</v>
      </c>
      <c r="E269" s="135">
        <v>0</v>
      </c>
      <c r="F269" s="135">
        <v>0</v>
      </c>
      <c r="G269" s="135">
        <v>0</v>
      </c>
      <c r="H269" s="135">
        <v>0</v>
      </c>
      <c r="I269" s="135">
        <v>0</v>
      </c>
      <c r="J269" s="135">
        <v>0</v>
      </c>
      <c r="K269" s="135">
        <v>0</v>
      </c>
      <c r="L269" s="135">
        <v>0</v>
      </c>
      <c r="M269" s="135">
        <v>0</v>
      </c>
      <c r="N269" s="135">
        <v>0</v>
      </c>
      <c r="O269" s="135">
        <v>0</v>
      </c>
      <c r="P269" s="135">
        <v>0</v>
      </c>
      <c r="Q269" s="135">
        <v>0</v>
      </c>
      <c r="R269" s="135">
        <v>0</v>
      </c>
      <c r="S269" s="135">
        <v>0</v>
      </c>
      <c r="T269" s="135">
        <v>0</v>
      </c>
      <c r="U269" s="135">
        <v>0</v>
      </c>
      <c r="V269" s="135">
        <v>0</v>
      </c>
      <c r="W269" s="135">
        <v>0</v>
      </c>
      <c r="X269" s="135">
        <v>0</v>
      </c>
      <c r="Y269" s="135">
        <v>0</v>
      </c>
      <c r="Z269" s="135">
        <v>0</v>
      </c>
      <c r="AA269" s="135">
        <v>0</v>
      </c>
      <c r="AB269" s="135">
        <v>0</v>
      </c>
      <c r="AC269" s="135">
        <v>0</v>
      </c>
      <c r="AD269" s="135">
        <v>0</v>
      </c>
      <c r="AE269" s="135">
        <v>0</v>
      </c>
      <c r="AF269" s="135">
        <v>0</v>
      </c>
      <c r="AG269" s="135">
        <v>0</v>
      </c>
      <c r="AH269" s="135">
        <v>0</v>
      </c>
      <c r="AI269" s="135">
        <v>0</v>
      </c>
      <c r="AJ269" s="135">
        <v>0</v>
      </c>
      <c r="AK269" s="135">
        <v>0</v>
      </c>
      <c r="AL269" s="135">
        <v>0</v>
      </c>
      <c r="AM269" s="135">
        <v>0</v>
      </c>
      <c r="AN269" s="135">
        <v>0</v>
      </c>
      <c r="AO269" s="135">
        <v>0</v>
      </c>
      <c r="AP269" s="135">
        <v>0</v>
      </c>
    </row>
    <row r="270" spans="1:42" ht="15.6" x14ac:dyDescent="0.3">
      <c r="A270" s="160" t="s">
        <v>771</v>
      </c>
      <c r="B270" s="159">
        <v>0</v>
      </c>
      <c r="C270" s="135">
        <v>0</v>
      </c>
      <c r="D270" s="135">
        <v>0</v>
      </c>
      <c r="E270" s="135">
        <v>0</v>
      </c>
      <c r="F270" s="135">
        <v>0</v>
      </c>
      <c r="G270" s="135">
        <v>0</v>
      </c>
      <c r="H270" s="135">
        <v>0</v>
      </c>
      <c r="I270" s="135">
        <v>0</v>
      </c>
      <c r="J270" s="135">
        <v>0</v>
      </c>
      <c r="K270" s="135">
        <v>0</v>
      </c>
      <c r="L270" s="135">
        <v>0</v>
      </c>
      <c r="M270" s="135">
        <v>0</v>
      </c>
      <c r="N270" s="135">
        <v>0</v>
      </c>
      <c r="O270" s="135">
        <v>0</v>
      </c>
      <c r="P270" s="135">
        <v>0</v>
      </c>
      <c r="Q270" s="135">
        <v>0</v>
      </c>
      <c r="R270" s="135">
        <v>0</v>
      </c>
      <c r="S270" s="135">
        <v>0</v>
      </c>
      <c r="T270" s="135">
        <v>0</v>
      </c>
      <c r="U270" s="135">
        <v>0</v>
      </c>
      <c r="V270" s="135">
        <v>0</v>
      </c>
      <c r="W270" s="135">
        <v>0</v>
      </c>
      <c r="X270" s="135">
        <v>0</v>
      </c>
      <c r="Y270" s="135">
        <v>0</v>
      </c>
      <c r="Z270" s="135">
        <v>0</v>
      </c>
      <c r="AA270" s="135">
        <v>0</v>
      </c>
      <c r="AB270" s="135">
        <v>0</v>
      </c>
      <c r="AC270" s="135">
        <v>0</v>
      </c>
      <c r="AD270" s="135">
        <v>0</v>
      </c>
      <c r="AE270" s="135">
        <v>0</v>
      </c>
      <c r="AF270" s="135">
        <v>0</v>
      </c>
      <c r="AG270" s="135">
        <v>0</v>
      </c>
      <c r="AH270" s="135">
        <v>0</v>
      </c>
      <c r="AI270" s="135">
        <v>0</v>
      </c>
      <c r="AJ270" s="135">
        <v>0</v>
      </c>
      <c r="AK270" s="135">
        <v>0</v>
      </c>
      <c r="AL270" s="135">
        <v>0</v>
      </c>
      <c r="AM270" s="135">
        <v>0</v>
      </c>
      <c r="AN270" s="135">
        <v>0</v>
      </c>
      <c r="AO270" s="135">
        <v>0</v>
      </c>
      <c r="AP270" s="135">
        <v>0</v>
      </c>
    </row>
    <row r="271" spans="1:42" ht="15.6" x14ac:dyDescent="0.3">
      <c r="A271" s="160" t="s">
        <v>567</v>
      </c>
      <c r="B271" s="159">
        <v>1</v>
      </c>
      <c r="C271" s="135">
        <v>0</v>
      </c>
      <c r="D271" s="135">
        <v>0</v>
      </c>
      <c r="E271" s="135">
        <v>0</v>
      </c>
      <c r="F271" s="135">
        <v>0</v>
      </c>
      <c r="G271" s="135">
        <v>0</v>
      </c>
      <c r="H271" s="135">
        <v>0</v>
      </c>
      <c r="I271" s="135">
        <v>0</v>
      </c>
      <c r="J271" s="135">
        <v>0</v>
      </c>
      <c r="K271" s="135">
        <v>0</v>
      </c>
      <c r="L271" s="135">
        <v>0</v>
      </c>
      <c r="M271" s="135">
        <v>0</v>
      </c>
      <c r="N271" s="135">
        <v>0</v>
      </c>
      <c r="O271" s="135">
        <v>0</v>
      </c>
      <c r="P271" s="135">
        <v>0</v>
      </c>
      <c r="Q271" s="135">
        <v>0</v>
      </c>
      <c r="R271" s="135">
        <v>0</v>
      </c>
      <c r="S271" s="135">
        <v>0</v>
      </c>
      <c r="T271" s="135">
        <v>0</v>
      </c>
      <c r="U271" s="135">
        <v>0</v>
      </c>
      <c r="V271" s="135">
        <v>0</v>
      </c>
      <c r="W271" s="135">
        <v>0</v>
      </c>
      <c r="X271" s="135">
        <v>0</v>
      </c>
      <c r="Y271" s="135">
        <v>0</v>
      </c>
      <c r="Z271" s="135">
        <v>0</v>
      </c>
      <c r="AA271" s="135">
        <v>0</v>
      </c>
      <c r="AB271" s="135">
        <v>0</v>
      </c>
      <c r="AC271" s="135">
        <v>0</v>
      </c>
      <c r="AD271" s="135">
        <v>0</v>
      </c>
      <c r="AE271" s="135">
        <v>0</v>
      </c>
      <c r="AF271" s="135">
        <v>0</v>
      </c>
      <c r="AG271" s="135">
        <v>1</v>
      </c>
      <c r="AH271" s="135">
        <v>0</v>
      </c>
      <c r="AI271" s="135">
        <v>0</v>
      </c>
      <c r="AJ271" s="135">
        <v>0</v>
      </c>
      <c r="AK271" s="135">
        <v>0</v>
      </c>
      <c r="AL271" s="135">
        <v>0</v>
      </c>
      <c r="AM271" s="135">
        <v>0</v>
      </c>
      <c r="AN271" s="135">
        <v>0</v>
      </c>
      <c r="AO271" s="135">
        <v>0</v>
      </c>
      <c r="AP271" s="135">
        <v>0</v>
      </c>
    </row>
    <row r="272" spans="1:42" ht="15.6" x14ac:dyDescent="0.3">
      <c r="A272" s="160" t="s">
        <v>772</v>
      </c>
      <c r="B272" s="159">
        <v>0</v>
      </c>
      <c r="C272" s="135">
        <v>0</v>
      </c>
      <c r="D272" s="135">
        <v>0</v>
      </c>
      <c r="E272" s="135">
        <v>0</v>
      </c>
      <c r="F272" s="135">
        <v>0</v>
      </c>
      <c r="G272" s="135">
        <v>0</v>
      </c>
      <c r="H272" s="135">
        <v>0</v>
      </c>
      <c r="I272" s="135">
        <v>0</v>
      </c>
      <c r="J272" s="135">
        <v>0</v>
      </c>
      <c r="K272" s="135">
        <v>0</v>
      </c>
      <c r="L272" s="135">
        <v>0</v>
      </c>
      <c r="M272" s="135">
        <v>0</v>
      </c>
      <c r="N272" s="135">
        <v>0</v>
      </c>
      <c r="O272" s="135">
        <v>0</v>
      </c>
      <c r="P272" s="135">
        <v>0</v>
      </c>
      <c r="Q272" s="135">
        <v>0</v>
      </c>
      <c r="R272" s="135">
        <v>0</v>
      </c>
      <c r="S272" s="135">
        <v>0</v>
      </c>
      <c r="T272" s="135">
        <v>0</v>
      </c>
      <c r="U272" s="135">
        <v>0</v>
      </c>
      <c r="V272" s="135">
        <v>0</v>
      </c>
      <c r="W272" s="135">
        <v>0</v>
      </c>
      <c r="X272" s="135">
        <v>0</v>
      </c>
      <c r="Y272" s="135">
        <v>0</v>
      </c>
      <c r="Z272" s="135">
        <v>0</v>
      </c>
      <c r="AA272" s="135">
        <v>0</v>
      </c>
      <c r="AB272" s="135">
        <v>0</v>
      </c>
      <c r="AC272" s="135">
        <v>0</v>
      </c>
      <c r="AD272" s="135">
        <v>0</v>
      </c>
      <c r="AE272" s="135">
        <v>0</v>
      </c>
      <c r="AF272" s="135">
        <v>0</v>
      </c>
      <c r="AG272" s="135">
        <v>0</v>
      </c>
      <c r="AH272" s="135">
        <v>0</v>
      </c>
      <c r="AI272" s="135">
        <v>0</v>
      </c>
      <c r="AJ272" s="135">
        <v>0</v>
      </c>
      <c r="AK272" s="135">
        <v>0</v>
      </c>
      <c r="AL272" s="135">
        <v>0</v>
      </c>
      <c r="AM272" s="135">
        <v>0</v>
      </c>
      <c r="AN272" s="135">
        <v>0</v>
      </c>
      <c r="AO272" s="135">
        <v>0</v>
      </c>
      <c r="AP272" s="135">
        <v>0</v>
      </c>
    </row>
    <row r="273" spans="1:42" ht="15.6" x14ac:dyDescent="0.3">
      <c r="A273" s="160" t="s">
        <v>773</v>
      </c>
      <c r="B273" s="159">
        <v>0</v>
      </c>
      <c r="C273" s="135">
        <v>0</v>
      </c>
      <c r="D273" s="135">
        <v>0</v>
      </c>
      <c r="E273" s="135">
        <v>0</v>
      </c>
      <c r="F273" s="135">
        <v>0</v>
      </c>
      <c r="G273" s="135">
        <v>0</v>
      </c>
      <c r="H273" s="135">
        <v>0</v>
      </c>
      <c r="I273" s="135">
        <v>0</v>
      </c>
      <c r="J273" s="135">
        <v>0</v>
      </c>
      <c r="K273" s="135">
        <v>0</v>
      </c>
      <c r="L273" s="135">
        <v>0</v>
      </c>
      <c r="M273" s="135">
        <v>0</v>
      </c>
      <c r="N273" s="135">
        <v>0</v>
      </c>
      <c r="O273" s="135">
        <v>0</v>
      </c>
      <c r="P273" s="135">
        <v>0</v>
      </c>
      <c r="Q273" s="135">
        <v>0</v>
      </c>
      <c r="R273" s="135">
        <v>0</v>
      </c>
      <c r="S273" s="135">
        <v>0</v>
      </c>
      <c r="T273" s="135">
        <v>0</v>
      </c>
      <c r="U273" s="135">
        <v>0</v>
      </c>
      <c r="V273" s="135">
        <v>0</v>
      </c>
      <c r="W273" s="135">
        <v>0</v>
      </c>
      <c r="X273" s="135">
        <v>0</v>
      </c>
      <c r="Y273" s="135">
        <v>0</v>
      </c>
      <c r="Z273" s="135">
        <v>0</v>
      </c>
      <c r="AA273" s="135">
        <v>0</v>
      </c>
      <c r="AB273" s="135">
        <v>0</v>
      </c>
      <c r="AC273" s="135">
        <v>0</v>
      </c>
      <c r="AD273" s="135">
        <v>0</v>
      </c>
      <c r="AE273" s="135">
        <v>0</v>
      </c>
      <c r="AF273" s="135">
        <v>0</v>
      </c>
      <c r="AG273" s="135">
        <v>0</v>
      </c>
      <c r="AH273" s="135">
        <v>0</v>
      </c>
      <c r="AI273" s="135">
        <v>0</v>
      </c>
      <c r="AJ273" s="135">
        <v>0</v>
      </c>
      <c r="AK273" s="135">
        <v>0</v>
      </c>
      <c r="AL273" s="135">
        <v>0</v>
      </c>
      <c r="AM273" s="135">
        <v>0</v>
      </c>
      <c r="AN273" s="135">
        <v>0</v>
      </c>
      <c r="AO273" s="135">
        <v>0</v>
      </c>
      <c r="AP273" s="135">
        <v>0</v>
      </c>
    </row>
    <row r="274" spans="1:42" ht="15.6" x14ac:dyDescent="0.3">
      <c r="A274" s="160" t="s">
        <v>504</v>
      </c>
      <c r="B274" s="159">
        <v>3</v>
      </c>
      <c r="C274" s="135">
        <v>0</v>
      </c>
      <c r="D274" s="135">
        <v>0</v>
      </c>
      <c r="E274" s="135">
        <v>0</v>
      </c>
      <c r="F274" s="135">
        <v>0</v>
      </c>
      <c r="G274" s="135">
        <v>0</v>
      </c>
      <c r="H274" s="135">
        <v>0</v>
      </c>
      <c r="I274" s="135">
        <v>0</v>
      </c>
      <c r="J274" s="135">
        <v>0</v>
      </c>
      <c r="K274" s="135">
        <v>0</v>
      </c>
      <c r="L274" s="135">
        <v>0</v>
      </c>
      <c r="M274" s="135">
        <v>0</v>
      </c>
      <c r="N274" s="135">
        <v>0</v>
      </c>
      <c r="O274" s="135">
        <v>0</v>
      </c>
      <c r="P274" s="135">
        <v>0</v>
      </c>
      <c r="Q274" s="135">
        <v>0</v>
      </c>
      <c r="R274" s="135">
        <v>0</v>
      </c>
      <c r="S274" s="135">
        <v>1</v>
      </c>
      <c r="T274" s="135">
        <v>0</v>
      </c>
      <c r="U274" s="135">
        <v>0</v>
      </c>
      <c r="V274" s="135">
        <v>0</v>
      </c>
      <c r="W274" s="135">
        <v>0</v>
      </c>
      <c r="X274" s="135">
        <v>0</v>
      </c>
      <c r="Y274" s="135">
        <v>0</v>
      </c>
      <c r="Z274" s="135">
        <v>0</v>
      </c>
      <c r="AA274" s="135">
        <v>0</v>
      </c>
      <c r="AB274" s="135">
        <v>0</v>
      </c>
      <c r="AC274" s="135">
        <v>1</v>
      </c>
      <c r="AD274" s="135">
        <v>0</v>
      </c>
      <c r="AE274" s="135">
        <v>0</v>
      </c>
      <c r="AF274" s="135">
        <v>0</v>
      </c>
      <c r="AG274" s="135">
        <v>0</v>
      </c>
      <c r="AH274" s="135">
        <v>0</v>
      </c>
      <c r="AI274" s="135">
        <v>0</v>
      </c>
      <c r="AJ274" s="135">
        <v>0</v>
      </c>
      <c r="AK274" s="135">
        <v>0</v>
      </c>
      <c r="AL274" s="135">
        <v>0</v>
      </c>
      <c r="AM274" s="135">
        <v>0</v>
      </c>
      <c r="AN274" s="135">
        <v>0</v>
      </c>
      <c r="AO274" s="135">
        <v>0</v>
      </c>
      <c r="AP274" s="135">
        <v>1</v>
      </c>
    </row>
    <row r="275" spans="1:42" ht="15.6" x14ac:dyDescent="0.3">
      <c r="A275" s="160" t="s">
        <v>519</v>
      </c>
      <c r="B275" s="159">
        <v>0</v>
      </c>
      <c r="C275" s="135">
        <v>0</v>
      </c>
      <c r="D275" s="135">
        <v>0</v>
      </c>
      <c r="E275" s="135">
        <v>0</v>
      </c>
      <c r="F275" s="135">
        <v>0</v>
      </c>
      <c r="G275" s="135">
        <v>0</v>
      </c>
      <c r="H275" s="135">
        <v>0</v>
      </c>
      <c r="I275" s="135">
        <v>0</v>
      </c>
      <c r="J275" s="135">
        <v>0</v>
      </c>
      <c r="K275" s="135">
        <v>0</v>
      </c>
      <c r="L275" s="135">
        <v>0</v>
      </c>
      <c r="M275" s="135">
        <v>0</v>
      </c>
      <c r="N275" s="135">
        <v>0</v>
      </c>
      <c r="O275" s="135">
        <v>0</v>
      </c>
      <c r="P275" s="135">
        <v>0</v>
      </c>
      <c r="Q275" s="135">
        <v>0</v>
      </c>
      <c r="R275" s="135">
        <v>0</v>
      </c>
      <c r="S275" s="135">
        <v>0</v>
      </c>
      <c r="T275" s="135">
        <v>0</v>
      </c>
      <c r="U275" s="135">
        <v>0</v>
      </c>
      <c r="V275" s="135">
        <v>0</v>
      </c>
      <c r="W275" s="135">
        <v>0</v>
      </c>
      <c r="X275" s="135">
        <v>0</v>
      </c>
      <c r="Y275" s="135">
        <v>0</v>
      </c>
      <c r="Z275" s="135">
        <v>0</v>
      </c>
      <c r="AA275" s="135">
        <v>0</v>
      </c>
      <c r="AB275" s="135">
        <v>0</v>
      </c>
      <c r="AC275" s="135">
        <v>0</v>
      </c>
      <c r="AD275" s="135">
        <v>0</v>
      </c>
      <c r="AE275" s="135">
        <v>0</v>
      </c>
      <c r="AF275" s="135">
        <v>0</v>
      </c>
      <c r="AG275" s="135">
        <v>0</v>
      </c>
      <c r="AH275" s="135">
        <v>0</v>
      </c>
      <c r="AI275" s="135">
        <v>0</v>
      </c>
      <c r="AJ275" s="135">
        <v>0</v>
      </c>
      <c r="AK275" s="135">
        <v>0</v>
      </c>
      <c r="AL275" s="135">
        <v>0</v>
      </c>
      <c r="AM275" s="135">
        <v>0</v>
      </c>
      <c r="AN275" s="135">
        <v>0</v>
      </c>
      <c r="AO275" s="135">
        <v>0</v>
      </c>
      <c r="AP275" s="135">
        <v>0</v>
      </c>
    </row>
    <row r="276" spans="1:42" ht="15.6" x14ac:dyDescent="0.3">
      <c r="A276" s="160" t="s">
        <v>774</v>
      </c>
      <c r="B276" s="159">
        <v>0</v>
      </c>
      <c r="C276" s="135">
        <v>0</v>
      </c>
      <c r="D276" s="135">
        <v>0</v>
      </c>
      <c r="E276" s="135">
        <v>0</v>
      </c>
      <c r="F276" s="135">
        <v>0</v>
      </c>
      <c r="G276" s="135">
        <v>0</v>
      </c>
      <c r="H276" s="135">
        <v>0</v>
      </c>
      <c r="I276" s="135">
        <v>0</v>
      </c>
      <c r="J276" s="135">
        <v>0</v>
      </c>
      <c r="K276" s="135">
        <v>0</v>
      </c>
      <c r="L276" s="135">
        <v>0</v>
      </c>
      <c r="M276" s="135">
        <v>0</v>
      </c>
      <c r="N276" s="135">
        <v>0</v>
      </c>
      <c r="O276" s="135">
        <v>0</v>
      </c>
      <c r="P276" s="135">
        <v>0</v>
      </c>
      <c r="Q276" s="135">
        <v>0</v>
      </c>
      <c r="R276" s="135">
        <v>0</v>
      </c>
      <c r="S276" s="135">
        <v>0</v>
      </c>
      <c r="T276" s="135">
        <v>0</v>
      </c>
      <c r="U276" s="135">
        <v>0</v>
      </c>
      <c r="V276" s="135">
        <v>0</v>
      </c>
      <c r="W276" s="135">
        <v>0</v>
      </c>
      <c r="X276" s="135">
        <v>0</v>
      </c>
      <c r="Y276" s="135">
        <v>0</v>
      </c>
      <c r="Z276" s="135">
        <v>0</v>
      </c>
      <c r="AA276" s="135">
        <v>0</v>
      </c>
      <c r="AB276" s="135">
        <v>0</v>
      </c>
      <c r="AC276" s="135">
        <v>0</v>
      </c>
      <c r="AD276" s="135">
        <v>0</v>
      </c>
      <c r="AE276" s="135">
        <v>0</v>
      </c>
      <c r="AF276" s="135">
        <v>0</v>
      </c>
      <c r="AG276" s="135">
        <v>0</v>
      </c>
      <c r="AH276" s="135">
        <v>0</v>
      </c>
      <c r="AI276" s="135">
        <v>0</v>
      </c>
      <c r="AJ276" s="135">
        <v>0</v>
      </c>
      <c r="AK276" s="135">
        <v>0</v>
      </c>
      <c r="AL276" s="135">
        <v>0</v>
      </c>
      <c r="AM276" s="135">
        <v>0</v>
      </c>
      <c r="AN276" s="135">
        <v>0</v>
      </c>
      <c r="AO276" s="135">
        <v>0</v>
      </c>
      <c r="AP276" s="135">
        <v>0</v>
      </c>
    </row>
    <row r="277" spans="1:42" ht="15.6" x14ac:dyDescent="0.3">
      <c r="A277" s="160" t="s">
        <v>502</v>
      </c>
      <c r="B277" s="159">
        <v>35</v>
      </c>
      <c r="C277" s="135">
        <v>0</v>
      </c>
      <c r="D277" s="135">
        <v>0</v>
      </c>
      <c r="E277" s="135">
        <v>0</v>
      </c>
      <c r="F277" s="135">
        <v>0</v>
      </c>
      <c r="G277" s="135">
        <v>0</v>
      </c>
      <c r="H277" s="135">
        <v>4</v>
      </c>
      <c r="I277" s="135">
        <v>0</v>
      </c>
      <c r="J277" s="135">
        <v>0</v>
      </c>
      <c r="K277" s="135">
        <v>0</v>
      </c>
      <c r="L277" s="135">
        <v>0</v>
      </c>
      <c r="M277" s="135">
        <v>0</v>
      </c>
      <c r="N277" s="135">
        <v>0</v>
      </c>
      <c r="O277" s="135">
        <v>0</v>
      </c>
      <c r="P277" s="135">
        <v>0</v>
      </c>
      <c r="Q277" s="135">
        <v>0</v>
      </c>
      <c r="R277" s="135">
        <v>0</v>
      </c>
      <c r="S277" s="135">
        <v>27</v>
      </c>
      <c r="T277" s="135">
        <v>0</v>
      </c>
      <c r="U277" s="135">
        <v>0</v>
      </c>
      <c r="V277" s="135">
        <v>0</v>
      </c>
      <c r="W277" s="135">
        <v>0</v>
      </c>
      <c r="X277" s="135">
        <v>0</v>
      </c>
      <c r="Y277" s="135">
        <v>0</v>
      </c>
      <c r="Z277" s="135">
        <v>0</v>
      </c>
      <c r="AA277" s="135">
        <v>0</v>
      </c>
      <c r="AB277" s="135">
        <v>0</v>
      </c>
      <c r="AC277" s="135">
        <v>1</v>
      </c>
      <c r="AD277" s="135">
        <v>0</v>
      </c>
      <c r="AE277" s="135">
        <v>0</v>
      </c>
      <c r="AF277" s="135">
        <v>0</v>
      </c>
      <c r="AG277" s="135">
        <v>1</v>
      </c>
      <c r="AH277" s="135">
        <v>0</v>
      </c>
      <c r="AI277" s="135">
        <v>0</v>
      </c>
      <c r="AJ277" s="135">
        <v>0</v>
      </c>
      <c r="AK277" s="135">
        <v>0</v>
      </c>
      <c r="AL277" s="135">
        <v>0</v>
      </c>
      <c r="AM277" s="135">
        <v>0</v>
      </c>
      <c r="AN277" s="135">
        <v>2</v>
      </c>
      <c r="AO277" s="135">
        <v>0</v>
      </c>
      <c r="AP277" s="135">
        <v>0</v>
      </c>
    </row>
    <row r="278" spans="1:42" ht="15.6" x14ac:dyDescent="0.3">
      <c r="A278" s="160" t="s">
        <v>775</v>
      </c>
      <c r="B278" s="159">
        <v>2</v>
      </c>
      <c r="C278" s="135">
        <v>0</v>
      </c>
      <c r="D278" s="135">
        <v>0</v>
      </c>
      <c r="E278" s="135">
        <v>0</v>
      </c>
      <c r="F278" s="135">
        <v>0</v>
      </c>
      <c r="G278" s="135">
        <v>0</v>
      </c>
      <c r="H278" s="135">
        <v>0</v>
      </c>
      <c r="I278" s="135">
        <v>0</v>
      </c>
      <c r="J278" s="135">
        <v>0</v>
      </c>
      <c r="K278" s="135">
        <v>0</v>
      </c>
      <c r="L278" s="135">
        <v>0</v>
      </c>
      <c r="M278" s="135">
        <v>0</v>
      </c>
      <c r="N278" s="135">
        <v>0</v>
      </c>
      <c r="O278" s="135">
        <v>0</v>
      </c>
      <c r="P278" s="135">
        <v>0</v>
      </c>
      <c r="Q278" s="135">
        <v>0</v>
      </c>
      <c r="R278" s="135">
        <v>0</v>
      </c>
      <c r="S278" s="135">
        <v>2</v>
      </c>
      <c r="T278" s="135">
        <v>0</v>
      </c>
      <c r="U278" s="135">
        <v>0</v>
      </c>
      <c r="V278" s="135">
        <v>0</v>
      </c>
      <c r="W278" s="135">
        <v>0</v>
      </c>
      <c r="X278" s="135">
        <v>0</v>
      </c>
      <c r="Y278" s="135">
        <v>0</v>
      </c>
      <c r="Z278" s="135">
        <v>0</v>
      </c>
      <c r="AA278" s="135">
        <v>0</v>
      </c>
      <c r="AB278" s="135">
        <v>0</v>
      </c>
      <c r="AC278" s="135">
        <v>0</v>
      </c>
      <c r="AD278" s="135">
        <v>0</v>
      </c>
      <c r="AE278" s="135">
        <v>0</v>
      </c>
      <c r="AF278" s="135">
        <v>0</v>
      </c>
      <c r="AG278" s="135">
        <v>0</v>
      </c>
      <c r="AH278" s="135">
        <v>0</v>
      </c>
      <c r="AI278" s="135">
        <v>0</v>
      </c>
      <c r="AJ278" s="135">
        <v>0</v>
      </c>
      <c r="AK278" s="135">
        <v>0</v>
      </c>
      <c r="AL278" s="135">
        <v>0</v>
      </c>
      <c r="AM278" s="135">
        <v>0</v>
      </c>
      <c r="AN278" s="135">
        <v>0</v>
      </c>
      <c r="AO278" s="135">
        <v>0</v>
      </c>
      <c r="AP278" s="135">
        <v>0</v>
      </c>
    </row>
    <row r="279" spans="1:42" ht="15.6" x14ac:dyDescent="0.3">
      <c r="A279" s="160" t="s">
        <v>570</v>
      </c>
      <c r="B279" s="159">
        <v>12</v>
      </c>
      <c r="C279" s="135">
        <v>0</v>
      </c>
      <c r="D279" s="135">
        <v>0</v>
      </c>
      <c r="E279" s="135">
        <v>0</v>
      </c>
      <c r="F279" s="135">
        <v>0</v>
      </c>
      <c r="G279" s="135">
        <v>0</v>
      </c>
      <c r="H279" s="135">
        <v>0</v>
      </c>
      <c r="I279" s="135">
        <v>0</v>
      </c>
      <c r="J279" s="135">
        <v>0</v>
      </c>
      <c r="K279" s="135">
        <v>0</v>
      </c>
      <c r="L279" s="135">
        <v>0</v>
      </c>
      <c r="M279" s="135">
        <v>0</v>
      </c>
      <c r="N279" s="135">
        <v>0</v>
      </c>
      <c r="O279" s="135">
        <v>0</v>
      </c>
      <c r="P279" s="135">
        <v>0</v>
      </c>
      <c r="Q279" s="135">
        <v>0</v>
      </c>
      <c r="R279" s="135">
        <v>0</v>
      </c>
      <c r="S279" s="135">
        <v>6</v>
      </c>
      <c r="T279" s="135">
        <v>0</v>
      </c>
      <c r="U279" s="135">
        <v>0</v>
      </c>
      <c r="V279" s="135">
        <v>0</v>
      </c>
      <c r="W279" s="135">
        <v>1</v>
      </c>
      <c r="X279" s="135">
        <v>0</v>
      </c>
      <c r="Y279" s="135">
        <v>0</v>
      </c>
      <c r="Z279" s="135">
        <v>0</v>
      </c>
      <c r="AA279" s="135">
        <v>0</v>
      </c>
      <c r="AB279" s="135">
        <v>0</v>
      </c>
      <c r="AC279" s="135">
        <v>2</v>
      </c>
      <c r="AD279" s="135">
        <v>0</v>
      </c>
      <c r="AE279" s="135">
        <v>0</v>
      </c>
      <c r="AF279" s="135">
        <v>0</v>
      </c>
      <c r="AG279" s="135">
        <v>1</v>
      </c>
      <c r="AH279" s="135">
        <v>0</v>
      </c>
      <c r="AI279" s="135">
        <v>0</v>
      </c>
      <c r="AJ279" s="135">
        <v>2</v>
      </c>
      <c r="AK279" s="135">
        <v>0</v>
      </c>
      <c r="AL279" s="135">
        <v>0</v>
      </c>
      <c r="AM279" s="135">
        <v>0</v>
      </c>
      <c r="AN279" s="135">
        <v>0</v>
      </c>
      <c r="AO279" s="135">
        <v>0</v>
      </c>
      <c r="AP279" s="135">
        <v>0</v>
      </c>
    </row>
    <row r="280" spans="1:42" ht="15.6" x14ac:dyDescent="0.3">
      <c r="A280" s="160" t="s">
        <v>594</v>
      </c>
      <c r="B280" s="159">
        <v>1</v>
      </c>
      <c r="C280" s="135">
        <v>0</v>
      </c>
      <c r="D280" s="135">
        <v>0</v>
      </c>
      <c r="E280" s="135">
        <v>0</v>
      </c>
      <c r="F280" s="135">
        <v>0</v>
      </c>
      <c r="G280" s="135">
        <v>0</v>
      </c>
      <c r="H280" s="135">
        <v>0</v>
      </c>
      <c r="I280" s="135">
        <v>0</v>
      </c>
      <c r="J280" s="135">
        <v>0</v>
      </c>
      <c r="K280" s="135">
        <v>0</v>
      </c>
      <c r="L280" s="135">
        <v>0</v>
      </c>
      <c r="M280" s="135">
        <v>0</v>
      </c>
      <c r="N280" s="135">
        <v>0</v>
      </c>
      <c r="O280" s="135">
        <v>0</v>
      </c>
      <c r="P280" s="135">
        <v>0</v>
      </c>
      <c r="Q280" s="135">
        <v>0</v>
      </c>
      <c r="R280" s="135">
        <v>0</v>
      </c>
      <c r="S280" s="135">
        <v>0</v>
      </c>
      <c r="T280" s="135">
        <v>0</v>
      </c>
      <c r="U280" s="135">
        <v>0</v>
      </c>
      <c r="V280" s="135">
        <v>0</v>
      </c>
      <c r="W280" s="135">
        <v>0</v>
      </c>
      <c r="X280" s="135">
        <v>0</v>
      </c>
      <c r="Y280" s="135">
        <v>0</v>
      </c>
      <c r="Z280" s="135">
        <v>0</v>
      </c>
      <c r="AA280" s="135">
        <v>0</v>
      </c>
      <c r="AB280" s="135">
        <v>0</v>
      </c>
      <c r="AC280" s="135">
        <v>0</v>
      </c>
      <c r="AD280" s="135">
        <v>0</v>
      </c>
      <c r="AE280" s="135">
        <v>0</v>
      </c>
      <c r="AF280" s="135">
        <v>0</v>
      </c>
      <c r="AG280" s="135">
        <v>1</v>
      </c>
      <c r="AH280" s="135">
        <v>0</v>
      </c>
      <c r="AI280" s="135">
        <v>0</v>
      </c>
      <c r="AJ280" s="135">
        <v>0</v>
      </c>
      <c r="AK280" s="135">
        <v>0</v>
      </c>
      <c r="AL280" s="135">
        <v>0</v>
      </c>
      <c r="AM280" s="135">
        <v>0</v>
      </c>
      <c r="AN280" s="135">
        <v>0</v>
      </c>
      <c r="AO280" s="135">
        <v>0</v>
      </c>
      <c r="AP280" s="135">
        <v>0</v>
      </c>
    </row>
    <row r="281" spans="1:42" ht="15.6" x14ac:dyDescent="0.3">
      <c r="A281" s="160" t="s">
        <v>776</v>
      </c>
      <c r="B281" s="159">
        <v>0</v>
      </c>
      <c r="C281" s="135">
        <v>0</v>
      </c>
      <c r="D281" s="135">
        <v>0</v>
      </c>
      <c r="E281" s="135">
        <v>0</v>
      </c>
      <c r="F281" s="135">
        <v>0</v>
      </c>
      <c r="G281" s="135">
        <v>0</v>
      </c>
      <c r="H281" s="135">
        <v>0</v>
      </c>
      <c r="I281" s="135">
        <v>0</v>
      </c>
      <c r="J281" s="135">
        <v>0</v>
      </c>
      <c r="K281" s="135">
        <v>0</v>
      </c>
      <c r="L281" s="135">
        <v>0</v>
      </c>
      <c r="M281" s="135">
        <v>0</v>
      </c>
      <c r="N281" s="135">
        <v>0</v>
      </c>
      <c r="O281" s="135">
        <v>0</v>
      </c>
      <c r="P281" s="135">
        <v>0</v>
      </c>
      <c r="Q281" s="135">
        <v>0</v>
      </c>
      <c r="R281" s="135">
        <v>0</v>
      </c>
      <c r="S281" s="135">
        <v>0</v>
      </c>
      <c r="T281" s="135">
        <v>0</v>
      </c>
      <c r="U281" s="135">
        <v>0</v>
      </c>
      <c r="V281" s="135">
        <v>0</v>
      </c>
      <c r="W281" s="135">
        <v>0</v>
      </c>
      <c r="X281" s="135">
        <v>0</v>
      </c>
      <c r="Y281" s="135">
        <v>0</v>
      </c>
      <c r="Z281" s="135">
        <v>0</v>
      </c>
      <c r="AA281" s="135">
        <v>0</v>
      </c>
      <c r="AB281" s="135">
        <v>0</v>
      </c>
      <c r="AC281" s="135">
        <v>0</v>
      </c>
      <c r="AD281" s="135">
        <v>0</v>
      </c>
      <c r="AE281" s="135">
        <v>0</v>
      </c>
      <c r="AF281" s="135">
        <v>0</v>
      </c>
      <c r="AG281" s="135">
        <v>0</v>
      </c>
      <c r="AH281" s="135">
        <v>0</v>
      </c>
      <c r="AI281" s="135">
        <v>0</v>
      </c>
      <c r="AJ281" s="135">
        <v>0</v>
      </c>
      <c r="AK281" s="135">
        <v>0</v>
      </c>
      <c r="AL281" s="135">
        <v>0</v>
      </c>
      <c r="AM281" s="135">
        <v>0</v>
      </c>
      <c r="AN281" s="135">
        <v>0</v>
      </c>
      <c r="AO281" s="135">
        <v>0</v>
      </c>
      <c r="AP281" s="135">
        <v>0</v>
      </c>
    </row>
    <row r="282" spans="1:42" ht="15.6" x14ac:dyDescent="0.3">
      <c r="A282" s="160" t="s">
        <v>568</v>
      </c>
      <c r="B282" s="159">
        <v>0</v>
      </c>
      <c r="C282" s="135">
        <v>0</v>
      </c>
      <c r="D282" s="135">
        <v>0</v>
      </c>
      <c r="E282" s="135">
        <v>0</v>
      </c>
      <c r="F282" s="135">
        <v>0</v>
      </c>
      <c r="G282" s="135">
        <v>0</v>
      </c>
      <c r="H282" s="135">
        <v>0</v>
      </c>
      <c r="I282" s="135">
        <v>0</v>
      </c>
      <c r="J282" s="135">
        <v>0</v>
      </c>
      <c r="K282" s="135">
        <v>0</v>
      </c>
      <c r="L282" s="135">
        <v>0</v>
      </c>
      <c r="M282" s="135">
        <v>0</v>
      </c>
      <c r="N282" s="135">
        <v>0</v>
      </c>
      <c r="O282" s="135">
        <v>0</v>
      </c>
      <c r="P282" s="135">
        <v>0</v>
      </c>
      <c r="Q282" s="135">
        <v>0</v>
      </c>
      <c r="R282" s="135">
        <v>0</v>
      </c>
      <c r="S282" s="135">
        <v>0</v>
      </c>
      <c r="T282" s="135">
        <v>0</v>
      </c>
      <c r="U282" s="135">
        <v>0</v>
      </c>
      <c r="V282" s="135">
        <v>0</v>
      </c>
      <c r="W282" s="135">
        <v>0</v>
      </c>
      <c r="X282" s="135">
        <v>0</v>
      </c>
      <c r="Y282" s="135">
        <v>0</v>
      </c>
      <c r="Z282" s="135">
        <v>0</v>
      </c>
      <c r="AA282" s="135">
        <v>0</v>
      </c>
      <c r="AB282" s="135">
        <v>0</v>
      </c>
      <c r="AC282" s="135">
        <v>0</v>
      </c>
      <c r="AD282" s="135">
        <v>0</v>
      </c>
      <c r="AE282" s="135">
        <v>0</v>
      </c>
      <c r="AF282" s="135">
        <v>0</v>
      </c>
      <c r="AG282" s="135">
        <v>0</v>
      </c>
      <c r="AH282" s="135">
        <v>0</v>
      </c>
      <c r="AI282" s="135">
        <v>0</v>
      </c>
      <c r="AJ282" s="135">
        <v>0</v>
      </c>
      <c r="AK282" s="135">
        <v>0</v>
      </c>
      <c r="AL282" s="135">
        <v>0</v>
      </c>
      <c r="AM282" s="135">
        <v>0</v>
      </c>
      <c r="AN282" s="135">
        <v>0</v>
      </c>
      <c r="AO282" s="135">
        <v>0</v>
      </c>
      <c r="AP282" s="135">
        <v>0</v>
      </c>
    </row>
    <row r="283" spans="1:42" ht="15.6" x14ac:dyDescent="0.3">
      <c r="A283" s="160" t="s">
        <v>777</v>
      </c>
      <c r="B283" s="159">
        <v>0</v>
      </c>
      <c r="C283" s="135">
        <v>0</v>
      </c>
      <c r="D283" s="135">
        <v>0</v>
      </c>
      <c r="E283" s="135">
        <v>0</v>
      </c>
      <c r="F283" s="135">
        <v>0</v>
      </c>
      <c r="G283" s="135">
        <v>0</v>
      </c>
      <c r="H283" s="135">
        <v>0</v>
      </c>
      <c r="I283" s="135">
        <v>0</v>
      </c>
      <c r="J283" s="135">
        <v>0</v>
      </c>
      <c r="K283" s="135">
        <v>0</v>
      </c>
      <c r="L283" s="135">
        <v>0</v>
      </c>
      <c r="M283" s="135">
        <v>0</v>
      </c>
      <c r="N283" s="135">
        <v>0</v>
      </c>
      <c r="O283" s="135">
        <v>0</v>
      </c>
      <c r="P283" s="135">
        <v>0</v>
      </c>
      <c r="Q283" s="135">
        <v>0</v>
      </c>
      <c r="R283" s="135">
        <v>0</v>
      </c>
      <c r="S283" s="135">
        <v>0</v>
      </c>
      <c r="T283" s="135">
        <v>0</v>
      </c>
      <c r="U283" s="135">
        <v>0</v>
      </c>
      <c r="V283" s="135">
        <v>0</v>
      </c>
      <c r="W283" s="135">
        <v>0</v>
      </c>
      <c r="X283" s="135">
        <v>0</v>
      </c>
      <c r="Y283" s="135">
        <v>0</v>
      </c>
      <c r="Z283" s="135">
        <v>0</v>
      </c>
      <c r="AA283" s="135">
        <v>0</v>
      </c>
      <c r="AB283" s="135">
        <v>0</v>
      </c>
      <c r="AC283" s="135">
        <v>0</v>
      </c>
      <c r="AD283" s="135">
        <v>0</v>
      </c>
      <c r="AE283" s="135">
        <v>0</v>
      </c>
      <c r="AF283" s="135">
        <v>0</v>
      </c>
      <c r="AG283" s="135">
        <v>0</v>
      </c>
      <c r="AH283" s="135">
        <v>0</v>
      </c>
      <c r="AI283" s="135">
        <v>0</v>
      </c>
      <c r="AJ283" s="135">
        <v>0</v>
      </c>
      <c r="AK283" s="135">
        <v>0</v>
      </c>
      <c r="AL283" s="135">
        <v>0</v>
      </c>
      <c r="AM283" s="135">
        <v>0</v>
      </c>
      <c r="AN283" s="135">
        <v>0</v>
      </c>
      <c r="AO283" s="135">
        <v>0</v>
      </c>
      <c r="AP283" s="135">
        <v>0</v>
      </c>
    </row>
    <row r="284" spans="1:42" ht="15.6" x14ac:dyDescent="0.3">
      <c r="A284" s="160" t="s">
        <v>620</v>
      </c>
      <c r="B284" s="159">
        <v>2</v>
      </c>
      <c r="C284" s="135">
        <v>0</v>
      </c>
      <c r="D284" s="135">
        <v>0</v>
      </c>
      <c r="E284" s="135">
        <v>0</v>
      </c>
      <c r="F284" s="135">
        <v>0</v>
      </c>
      <c r="G284" s="135">
        <v>0</v>
      </c>
      <c r="H284" s="135">
        <v>1</v>
      </c>
      <c r="I284" s="135">
        <v>0</v>
      </c>
      <c r="J284" s="135">
        <v>0</v>
      </c>
      <c r="K284" s="135">
        <v>0</v>
      </c>
      <c r="L284" s="135">
        <v>0</v>
      </c>
      <c r="M284" s="135">
        <v>0</v>
      </c>
      <c r="N284" s="135">
        <v>0</v>
      </c>
      <c r="O284" s="135">
        <v>0</v>
      </c>
      <c r="P284" s="135">
        <v>0</v>
      </c>
      <c r="Q284" s="135">
        <v>0</v>
      </c>
      <c r="R284" s="135">
        <v>0</v>
      </c>
      <c r="S284" s="135">
        <v>1</v>
      </c>
      <c r="T284" s="135">
        <v>0</v>
      </c>
      <c r="U284" s="135">
        <v>0</v>
      </c>
      <c r="V284" s="135">
        <v>0</v>
      </c>
      <c r="W284" s="135">
        <v>0</v>
      </c>
      <c r="X284" s="135">
        <v>0</v>
      </c>
      <c r="Y284" s="135">
        <v>0</v>
      </c>
      <c r="Z284" s="135">
        <v>0</v>
      </c>
      <c r="AA284" s="135">
        <v>0</v>
      </c>
      <c r="AB284" s="135">
        <v>0</v>
      </c>
      <c r="AC284" s="135">
        <v>0</v>
      </c>
      <c r="AD284" s="135">
        <v>0</v>
      </c>
      <c r="AE284" s="135">
        <v>0</v>
      </c>
      <c r="AF284" s="135">
        <v>0</v>
      </c>
      <c r="AG284" s="135">
        <v>0</v>
      </c>
      <c r="AH284" s="135">
        <v>0</v>
      </c>
      <c r="AI284" s="135">
        <v>0</v>
      </c>
      <c r="AJ284" s="135">
        <v>0</v>
      </c>
      <c r="AK284" s="135">
        <v>0</v>
      </c>
      <c r="AL284" s="135">
        <v>0</v>
      </c>
      <c r="AM284" s="135">
        <v>0</v>
      </c>
      <c r="AN284" s="135">
        <v>0</v>
      </c>
      <c r="AO284" s="135">
        <v>0</v>
      </c>
      <c r="AP284" s="135">
        <v>0</v>
      </c>
    </row>
    <row r="285" spans="1:42" ht="15.6" x14ac:dyDescent="0.3">
      <c r="A285" s="160" t="s">
        <v>778</v>
      </c>
      <c r="B285" s="159">
        <v>1</v>
      </c>
      <c r="C285" s="135">
        <v>0</v>
      </c>
      <c r="D285" s="135">
        <v>0</v>
      </c>
      <c r="E285" s="135">
        <v>0</v>
      </c>
      <c r="F285" s="135">
        <v>0</v>
      </c>
      <c r="G285" s="135">
        <v>0</v>
      </c>
      <c r="H285" s="135">
        <v>0</v>
      </c>
      <c r="I285" s="135">
        <v>0</v>
      </c>
      <c r="J285" s="135">
        <v>0</v>
      </c>
      <c r="K285" s="135">
        <v>0</v>
      </c>
      <c r="L285" s="135">
        <v>0</v>
      </c>
      <c r="M285" s="135">
        <v>0</v>
      </c>
      <c r="N285" s="135">
        <v>0</v>
      </c>
      <c r="O285" s="135">
        <v>0</v>
      </c>
      <c r="P285" s="135">
        <v>0</v>
      </c>
      <c r="Q285" s="135">
        <v>0</v>
      </c>
      <c r="R285" s="135">
        <v>0</v>
      </c>
      <c r="S285" s="135">
        <v>1</v>
      </c>
      <c r="T285" s="135">
        <v>0</v>
      </c>
      <c r="U285" s="135">
        <v>0</v>
      </c>
      <c r="V285" s="135">
        <v>0</v>
      </c>
      <c r="W285" s="135">
        <v>0</v>
      </c>
      <c r="X285" s="135">
        <v>0</v>
      </c>
      <c r="Y285" s="135">
        <v>0</v>
      </c>
      <c r="Z285" s="135">
        <v>0</v>
      </c>
      <c r="AA285" s="135">
        <v>0</v>
      </c>
      <c r="AB285" s="135">
        <v>0</v>
      </c>
      <c r="AC285" s="135">
        <v>0</v>
      </c>
      <c r="AD285" s="135">
        <v>0</v>
      </c>
      <c r="AE285" s="135">
        <v>0</v>
      </c>
      <c r="AF285" s="135">
        <v>0</v>
      </c>
      <c r="AG285" s="135">
        <v>0</v>
      </c>
      <c r="AH285" s="135">
        <v>0</v>
      </c>
      <c r="AI285" s="135">
        <v>0</v>
      </c>
      <c r="AJ285" s="135">
        <v>0</v>
      </c>
      <c r="AK285" s="135">
        <v>0</v>
      </c>
      <c r="AL285" s="135">
        <v>0</v>
      </c>
      <c r="AM285" s="135">
        <v>0</v>
      </c>
      <c r="AN285" s="135">
        <v>0</v>
      </c>
      <c r="AO285" s="135">
        <v>0</v>
      </c>
      <c r="AP285" s="135">
        <v>0</v>
      </c>
    </row>
    <row r="286" spans="1:42" ht="15.6" x14ac:dyDescent="0.3">
      <c r="A286" s="160" t="s">
        <v>569</v>
      </c>
      <c r="B286" s="159">
        <v>0</v>
      </c>
      <c r="C286" s="135">
        <v>0</v>
      </c>
      <c r="D286" s="135">
        <v>0</v>
      </c>
      <c r="E286" s="135">
        <v>0</v>
      </c>
      <c r="F286" s="135">
        <v>0</v>
      </c>
      <c r="G286" s="135">
        <v>0</v>
      </c>
      <c r="H286" s="135">
        <v>0</v>
      </c>
      <c r="I286" s="135">
        <v>0</v>
      </c>
      <c r="J286" s="135">
        <v>0</v>
      </c>
      <c r="K286" s="135">
        <v>0</v>
      </c>
      <c r="L286" s="135">
        <v>0</v>
      </c>
      <c r="M286" s="135">
        <v>0</v>
      </c>
      <c r="N286" s="135">
        <v>0</v>
      </c>
      <c r="O286" s="135">
        <v>0</v>
      </c>
      <c r="P286" s="135">
        <v>0</v>
      </c>
      <c r="Q286" s="135">
        <v>0</v>
      </c>
      <c r="R286" s="135">
        <v>0</v>
      </c>
      <c r="S286" s="135">
        <v>0</v>
      </c>
      <c r="T286" s="135">
        <v>0</v>
      </c>
      <c r="U286" s="135">
        <v>0</v>
      </c>
      <c r="V286" s="135">
        <v>0</v>
      </c>
      <c r="W286" s="135">
        <v>0</v>
      </c>
      <c r="X286" s="135">
        <v>0</v>
      </c>
      <c r="Y286" s="135">
        <v>0</v>
      </c>
      <c r="Z286" s="135">
        <v>0</v>
      </c>
      <c r="AA286" s="135">
        <v>0</v>
      </c>
      <c r="AB286" s="135">
        <v>0</v>
      </c>
      <c r="AC286" s="135">
        <v>0</v>
      </c>
      <c r="AD286" s="135">
        <v>0</v>
      </c>
      <c r="AE286" s="135">
        <v>0</v>
      </c>
      <c r="AF286" s="135">
        <v>0</v>
      </c>
      <c r="AG286" s="135">
        <v>0</v>
      </c>
      <c r="AH286" s="135">
        <v>0</v>
      </c>
      <c r="AI286" s="135">
        <v>0</v>
      </c>
      <c r="AJ286" s="135">
        <v>0</v>
      </c>
      <c r="AK286" s="135">
        <v>0</v>
      </c>
      <c r="AL286" s="135">
        <v>0</v>
      </c>
      <c r="AM286" s="135">
        <v>0</v>
      </c>
      <c r="AN286" s="135">
        <v>0</v>
      </c>
      <c r="AO286" s="135">
        <v>0</v>
      </c>
      <c r="AP286" s="135">
        <v>0</v>
      </c>
    </row>
    <row r="287" spans="1:42" ht="15.6" x14ac:dyDescent="0.3">
      <c r="A287" s="160" t="s">
        <v>491</v>
      </c>
      <c r="B287" s="159">
        <v>11</v>
      </c>
      <c r="C287" s="135">
        <v>0</v>
      </c>
      <c r="D287" s="135">
        <v>0</v>
      </c>
      <c r="E287" s="135">
        <v>0</v>
      </c>
      <c r="F287" s="135">
        <v>0</v>
      </c>
      <c r="G287" s="135">
        <v>0</v>
      </c>
      <c r="H287" s="135">
        <v>0</v>
      </c>
      <c r="I287" s="135">
        <v>0</v>
      </c>
      <c r="J287" s="135">
        <v>0</v>
      </c>
      <c r="K287" s="135">
        <v>0</v>
      </c>
      <c r="L287" s="135">
        <v>0</v>
      </c>
      <c r="M287" s="135">
        <v>0</v>
      </c>
      <c r="N287" s="135">
        <v>0</v>
      </c>
      <c r="O287" s="135">
        <v>0</v>
      </c>
      <c r="P287" s="135">
        <v>0</v>
      </c>
      <c r="Q287" s="135">
        <v>0</v>
      </c>
      <c r="R287" s="135">
        <v>0</v>
      </c>
      <c r="S287" s="135">
        <v>8</v>
      </c>
      <c r="T287" s="135">
        <v>0</v>
      </c>
      <c r="U287" s="135">
        <v>0</v>
      </c>
      <c r="V287" s="135">
        <v>0</v>
      </c>
      <c r="W287" s="135">
        <v>0</v>
      </c>
      <c r="X287" s="135">
        <v>0</v>
      </c>
      <c r="Y287" s="135">
        <v>0</v>
      </c>
      <c r="Z287" s="135">
        <v>0</v>
      </c>
      <c r="AA287" s="135">
        <v>0</v>
      </c>
      <c r="AB287" s="135">
        <v>0</v>
      </c>
      <c r="AC287" s="135">
        <v>1</v>
      </c>
      <c r="AD287" s="135">
        <v>0</v>
      </c>
      <c r="AE287" s="135">
        <v>0</v>
      </c>
      <c r="AF287" s="135">
        <v>0</v>
      </c>
      <c r="AG287" s="135">
        <v>2</v>
      </c>
      <c r="AH287" s="135">
        <v>0</v>
      </c>
      <c r="AI287" s="135">
        <v>0</v>
      </c>
      <c r="AJ287" s="135">
        <v>0</v>
      </c>
      <c r="AK287" s="135">
        <v>0</v>
      </c>
      <c r="AL287" s="135">
        <v>0</v>
      </c>
      <c r="AM287" s="135">
        <v>0</v>
      </c>
      <c r="AN287" s="135">
        <v>0</v>
      </c>
      <c r="AO287" s="135">
        <v>0</v>
      </c>
      <c r="AP287" s="135">
        <v>0</v>
      </c>
    </row>
    <row r="288" spans="1:42" ht="15.6" x14ac:dyDescent="0.3">
      <c r="A288" s="160" t="s">
        <v>779</v>
      </c>
      <c r="B288" s="159">
        <v>8</v>
      </c>
      <c r="C288" s="135">
        <v>0</v>
      </c>
      <c r="D288" s="135">
        <v>0</v>
      </c>
      <c r="E288" s="135">
        <v>0</v>
      </c>
      <c r="F288" s="135">
        <v>0</v>
      </c>
      <c r="G288" s="135">
        <v>0</v>
      </c>
      <c r="H288" s="135">
        <v>0</v>
      </c>
      <c r="I288" s="135">
        <v>0</v>
      </c>
      <c r="J288" s="135">
        <v>0</v>
      </c>
      <c r="K288" s="135">
        <v>0</v>
      </c>
      <c r="L288" s="135">
        <v>0</v>
      </c>
      <c r="M288" s="135">
        <v>0</v>
      </c>
      <c r="N288" s="135">
        <v>0</v>
      </c>
      <c r="O288" s="135">
        <v>0</v>
      </c>
      <c r="P288" s="135">
        <v>0</v>
      </c>
      <c r="Q288" s="135">
        <v>0</v>
      </c>
      <c r="R288" s="135">
        <v>0</v>
      </c>
      <c r="S288" s="135">
        <v>7</v>
      </c>
      <c r="T288" s="135">
        <v>0</v>
      </c>
      <c r="U288" s="135">
        <v>0</v>
      </c>
      <c r="V288" s="135">
        <v>0</v>
      </c>
      <c r="W288" s="135">
        <v>0</v>
      </c>
      <c r="X288" s="135">
        <v>0</v>
      </c>
      <c r="Y288" s="135">
        <v>0</v>
      </c>
      <c r="Z288" s="135">
        <v>0</v>
      </c>
      <c r="AA288" s="135">
        <v>0</v>
      </c>
      <c r="AB288" s="135">
        <v>0</v>
      </c>
      <c r="AC288" s="135">
        <v>0</v>
      </c>
      <c r="AD288" s="135">
        <v>0</v>
      </c>
      <c r="AE288" s="135">
        <v>0</v>
      </c>
      <c r="AF288" s="135">
        <v>0</v>
      </c>
      <c r="AG288" s="135">
        <v>0</v>
      </c>
      <c r="AH288" s="135">
        <v>0</v>
      </c>
      <c r="AI288" s="135">
        <v>0</v>
      </c>
      <c r="AJ288" s="135">
        <v>0</v>
      </c>
      <c r="AK288" s="135">
        <v>0</v>
      </c>
      <c r="AL288" s="135">
        <v>0</v>
      </c>
      <c r="AM288" s="135">
        <v>0</v>
      </c>
      <c r="AN288" s="135">
        <v>0</v>
      </c>
      <c r="AO288" s="135">
        <v>0</v>
      </c>
      <c r="AP288" s="135">
        <v>1</v>
      </c>
    </row>
    <row r="289" spans="1:42" ht="15.6" x14ac:dyDescent="0.3">
      <c r="A289" s="160" t="s">
        <v>780</v>
      </c>
      <c r="B289" s="159">
        <v>0</v>
      </c>
      <c r="C289" s="135">
        <v>0</v>
      </c>
      <c r="D289" s="135">
        <v>0</v>
      </c>
      <c r="E289" s="135">
        <v>0</v>
      </c>
      <c r="F289" s="135">
        <v>0</v>
      </c>
      <c r="G289" s="135">
        <v>0</v>
      </c>
      <c r="H289" s="135">
        <v>0</v>
      </c>
      <c r="I289" s="135">
        <v>0</v>
      </c>
      <c r="J289" s="135">
        <v>0</v>
      </c>
      <c r="K289" s="135">
        <v>0</v>
      </c>
      <c r="L289" s="135">
        <v>0</v>
      </c>
      <c r="M289" s="135">
        <v>0</v>
      </c>
      <c r="N289" s="135">
        <v>0</v>
      </c>
      <c r="O289" s="135">
        <v>0</v>
      </c>
      <c r="P289" s="135">
        <v>0</v>
      </c>
      <c r="Q289" s="135">
        <v>0</v>
      </c>
      <c r="R289" s="135">
        <v>0</v>
      </c>
      <c r="S289" s="135">
        <v>0</v>
      </c>
      <c r="T289" s="135">
        <v>0</v>
      </c>
      <c r="U289" s="135">
        <v>0</v>
      </c>
      <c r="V289" s="135">
        <v>0</v>
      </c>
      <c r="W289" s="135">
        <v>0</v>
      </c>
      <c r="X289" s="135">
        <v>0</v>
      </c>
      <c r="Y289" s="135">
        <v>0</v>
      </c>
      <c r="Z289" s="135">
        <v>0</v>
      </c>
      <c r="AA289" s="135">
        <v>0</v>
      </c>
      <c r="AB289" s="135">
        <v>0</v>
      </c>
      <c r="AC289" s="135">
        <v>0</v>
      </c>
      <c r="AD289" s="135">
        <v>0</v>
      </c>
      <c r="AE289" s="135">
        <v>0</v>
      </c>
      <c r="AF289" s="135">
        <v>0</v>
      </c>
      <c r="AG289" s="135">
        <v>0</v>
      </c>
      <c r="AH289" s="135">
        <v>0</v>
      </c>
      <c r="AI289" s="135">
        <v>0</v>
      </c>
      <c r="AJ289" s="135">
        <v>0</v>
      </c>
      <c r="AK289" s="135">
        <v>0</v>
      </c>
      <c r="AL289" s="135">
        <v>0</v>
      </c>
      <c r="AM289" s="135">
        <v>0</v>
      </c>
      <c r="AN289" s="135">
        <v>0</v>
      </c>
      <c r="AO289" s="135">
        <v>0</v>
      </c>
      <c r="AP289" s="135">
        <v>0</v>
      </c>
    </row>
    <row r="290" spans="1:42" ht="15.6" x14ac:dyDescent="0.3">
      <c r="A290" s="160" t="s">
        <v>781</v>
      </c>
      <c r="B290" s="159">
        <v>0</v>
      </c>
      <c r="C290" s="135">
        <v>0</v>
      </c>
      <c r="D290" s="135">
        <v>0</v>
      </c>
      <c r="E290" s="135">
        <v>0</v>
      </c>
      <c r="F290" s="135">
        <v>0</v>
      </c>
      <c r="G290" s="135">
        <v>0</v>
      </c>
      <c r="H290" s="135">
        <v>0</v>
      </c>
      <c r="I290" s="135">
        <v>0</v>
      </c>
      <c r="J290" s="135">
        <v>0</v>
      </c>
      <c r="K290" s="135">
        <v>0</v>
      </c>
      <c r="L290" s="135">
        <v>0</v>
      </c>
      <c r="M290" s="135">
        <v>0</v>
      </c>
      <c r="N290" s="135">
        <v>0</v>
      </c>
      <c r="O290" s="135">
        <v>0</v>
      </c>
      <c r="P290" s="135">
        <v>0</v>
      </c>
      <c r="Q290" s="135">
        <v>0</v>
      </c>
      <c r="R290" s="135">
        <v>0</v>
      </c>
      <c r="S290" s="135">
        <v>0</v>
      </c>
      <c r="T290" s="135">
        <v>0</v>
      </c>
      <c r="U290" s="135">
        <v>0</v>
      </c>
      <c r="V290" s="135">
        <v>0</v>
      </c>
      <c r="W290" s="135">
        <v>0</v>
      </c>
      <c r="X290" s="135">
        <v>0</v>
      </c>
      <c r="Y290" s="135">
        <v>0</v>
      </c>
      <c r="Z290" s="135">
        <v>0</v>
      </c>
      <c r="AA290" s="135">
        <v>0</v>
      </c>
      <c r="AB290" s="135">
        <v>0</v>
      </c>
      <c r="AC290" s="135">
        <v>0</v>
      </c>
      <c r="AD290" s="135">
        <v>0</v>
      </c>
      <c r="AE290" s="135">
        <v>0</v>
      </c>
      <c r="AF290" s="135">
        <v>0</v>
      </c>
      <c r="AG290" s="135">
        <v>0</v>
      </c>
      <c r="AH290" s="135">
        <v>0</v>
      </c>
      <c r="AI290" s="135">
        <v>0</v>
      </c>
      <c r="AJ290" s="135">
        <v>0</v>
      </c>
      <c r="AK290" s="135">
        <v>0</v>
      </c>
      <c r="AL290" s="135">
        <v>0</v>
      </c>
      <c r="AM290" s="135">
        <v>0</v>
      </c>
      <c r="AN290" s="135">
        <v>0</v>
      </c>
      <c r="AO290" s="135">
        <v>0</v>
      </c>
      <c r="AP290" s="135">
        <v>0</v>
      </c>
    </row>
    <row r="291" spans="1:42" ht="15.6" x14ac:dyDescent="0.3">
      <c r="A291" s="160" t="s">
        <v>571</v>
      </c>
      <c r="B291" s="159">
        <v>2</v>
      </c>
      <c r="C291" s="135">
        <v>0</v>
      </c>
      <c r="D291" s="135">
        <v>0</v>
      </c>
      <c r="E291" s="135">
        <v>0</v>
      </c>
      <c r="F291" s="135">
        <v>0</v>
      </c>
      <c r="G291" s="135">
        <v>0</v>
      </c>
      <c r="H291" s="135">
        <v>0</v>
      </c>
      <c r="I291" s="135">
        <v>0</v>
      </c>
      <c r="J291" s="135">
        <v>0</v>
      </c>
      <c r="K291" s="135">
        <v>0</v>
      </c>
      <c r="L291" s="135">
        <v>0</v>
      </c>
      <c r="M291" s="135">
        <v>0</v>
      </c>
      <c r="N291" s="135">
        <v>0</v>
      </c>
      <c r="O291" s="135">
        <v>0</v>
      </c>
      <c r="P291" s="135">
        <v>0</v>
      </c>
      <c r="Q291" s="135">
        <v>0</v>
      </c>
      <c r="R291" s="135">
        <v>0</v>
      </c>
      <c r="S291" s="135">
        <v>2</v>
      </c>
      <c r="T291" s="135">
        <v>0</v>
      </c>
      <c r="U291" s="135">
        <v>0</v>
      </c>
      <c r="V291" s="135">
        <v>0</v>
      </c>
      <c r="W291" s="135">
        <v>0</v>
      </c>
      <c r="X291" s="135">
        <v>0</v>
      </c>
      <c r="Y291" s="135">
        <v>0</v>
      </c>
      <c r="Z291" s="135">
        <v>0</v>
      </c>
      <c r="AA291" s="135">
        <v>0</v>
      </c>
      <c r="AB291" s="135">
        <v>0</v>
      </c>
      <c r="AC291" s="135">
        <v>0</v>
      </c>
      <c r="AD291" s="135">
        <v>0</v>
      </c>
      <c r="AE291" s="135">
        <v>0</v>
      </c>
      <c r="AF291" s="135">
        <v>0</v>
      </c>
      <c r="AG291" s="135">
        <v>0</v>
      </c>
      <c r="AH291" s="135">
        <v>0</v>
      </c>
      <c r="AI291" s="135">
        <v>0</v>
      </c>
      <c r="AJ291" s="135">
        <v>0</v>
      </c>
      <c r="AK291" s="135">
        <v>0</v>
      </c>
      <c r="AL291" s="135">
        <v>0</v>
      </c>
      <c r="AM291" s="135">
        <v>0</v>
      </c>
      <c r="AN291" s="135">
        <v>0</v>
      </c>
      <c r="AO291" s="135">
        <v>0</v>
      </c>
      <c r="AP291" s="135">
        <v>0</v>
      </c>
    </row>
    <row r="292" spans="1:42" ht="15.6" x14ac:dyDescent="0.3">
      <c r="A292" s="160" t="s">
        <v>782</v>
      </c>
      <c r="B292" s="159">
        <v>114</v>
      </c>
      <c r="C292" s="135">
        <v>0</v>
      </c>
      <c r="D292" s="135">
        <v>0</v>
      </c>
      <c r="E292" s="135">
        <v>0</v>
      </c>
      <c r="F292" s="135">
        <v>0</v>
      </c>
      <c r="G292" s="135">
        <v>0</v>
      </c>
      <c r="H292" s="135">
        <v>26</v>
      </c>
      <c r="I292" s="135">
        <v>0</v>
      </c>
      <c r="J292" s="135">
        <v>0</v>
      </c>
      <c r="K292" s="135">
        <v>0</v>
      </c>
      <c r="L292" s="135">
        <v>0</v>
      </c>
      <c r="M292" s="135">
        <v>0</v>
      </c>
      <c r="N292" s="135">
        <v>0</v>
      </c>
      <c r="O292" s="135">
        <v>1</v>
      </c>
      <c r="P292" s="135">
        <v>1</v>
      </c>
      <c r="Q292" s="135">
        <v>0</v>
      </c>
      <c r="R292" s="135">
        <v>0</v>
      </c>
      <c r="S292" s="135">
        <v>33</v>
      </c>
      <c r="T292" s="135">
        <v>0</v>
      </c>
      <c r="U292" s="135">
        <v>0</v>
      </c>
      <c r="V292" s="135">
        <v>0</v>
      </c>
      <c r="W292" s="135">
        <v>0</v>
      </c>
      <c r="X292" s="135">
        <v>0</v>
      </c>
      <c r="Y292" s="135">
        <v>0</v>
      </c>
      <c r="Z292" s="135">
        <v>0</v>
      </c>
      <c r="AA292" s="135">
        <v>0</v>
      </c>
      <c r="AB292" s="135">
        <v>0</v>
      </c>
      <c r="AC292" s="135">
        <v>13</v>
      </c>
      <c r="AD292" s="135">
        <v>0</v>
      </c>
      <c r="AE292" s="135">
        <v>1</v>
      </c>
      <c r="AF292" s="135">
        <v>0</v>
      </c>
      <c r="AG292" s="135">
        <v>20</v>
      </c>
      <c r="AH292" s="135">
        <v>9</v>
      </c>
      <c r="AI292" s="135">
        <v>0</v>
      </c>
      <c r="AJ292" s="135">
        <v>0</v>
      </c>
      <c r="AK292" s="135">
        <v>0</v>
      </c>
      <c r="AL292" s="135">
        <v>0</v>
      </c>
      <c r="AM292" s="135">
        <v>3</v>
      </c>
      <c r="AN292" s="135">
        <v>0</v>
      </c>
      <c r="AO292" s="135">
        <v>0</v>
      </c>
      <c r="AP292" s="135">
        <v>7</v>
      </c>
    </row>
    <row r="293" spans="1:42" ht="15.6" x14ac:dyDescent="0.3">
      <c r="A293" s="160" t="s">
        <v>783</v>
      </c>
      <c r="B293" s="159">
        <v>3</v>
      </c>
      <c r="C293" s="135">
        <v>0</v>
      </c>
      <c r="D293" s="135">
        <v>0</v>
      </c>
      <c r="E293" s="135">
        <v>0</v>
      </c>
      <c r="F293" s="135">
        <v>0</v>
      </c>
      <c r="G293" s="135">
        <v>0</v>
      </c>
      <c r="H293" s="135">
        <v>0</v>
      </c>
      <c r="I293" s="135">
        <v>0</v>
      </c>
      <c r="J293" s="135">
        <v>0</v>
      </c>
      <c r="K293" s="135">
        <v>0</v>
      </c>
      <c r="L293" s="135">
        <v>0</v>
      </c>
      <c r="M293" s="135">
        <v>0</v>
      </c>
      <c r="N293" s="135">
        <v>0</v>
      </c>
      <c r="O293" s="135">
        <v>0</v>
      </c>
      <c r="P293" s="135">
        <v>0</v>
      </c>
      <c r="Q293" s="135">
        <v>0</v>
      </c>
      <c r="R293" s="135">
        <v>0</v>
      </c>
      <c r="S293" s="135">
        <v>1</v>
      </c>
      <c r="T293" s="135">
        <v>0</v>
      </c>
      <c r="U293" s="135">
        <v>0</v>
      </c>
      <c r="V293" s="135">
        <v>0</v>
      </c>
      <c r="W293" s="135">
        <v>0</v>
      </c>
      <c r="X293" s="135">
        <v>0</v>
      </c>
      <c r="Y293" s="135">
        <v>0</v>
      </c>
      <c r="Z293" s="135">
        <v>0</v>
      </c>
      <c r="AA293" s="135">
        <v>0</v>
      </c>
      <c r="AB293" s="135">
        <v>0</v>
      </c>
      <c r="AC293" s="135">
        <v>1</v>
      </c>
      <c r="AD293" s="135">
        <v>0</v>
      </c>
      <c r="AE293" s="135">
        <v>0</v>
      </c>
      <c r="AF293" s="135">
        <v>0</v>
      </c>
      <c r="AG293" s="135">
        <v>1</v>
      </c>
      <c r="AH293" s="135">
        <v>0</v>
      </c>
      <c r="AI293" s="135">
        <v>0</v>
      </c>
      <c r="AJ293" s="135">
        <v>0</v>
      </c>
      <c r="AK293" s="135">
        <v>0</v>
      </c>
      <c r="AL293" s="135">
        <v>0</v>
      </c>
      <c r="AM293" s="135">
        <v>0</v>
      </c>
      <c r="AN293" s="135">
        <v>0</v>
      </c>
      <c r="AO293" s="135">
        <v>0</v>
      </c>
      <c r="AP293" s="135">
        <v>0</v>
      </c>
    </row>
    <row r="294" spans="1:42" ht="15.6" x14ac:dyDescent="0.3">
      <c r="A294" s="160" t="s">
        <v>784</v>
      </c>
      <c r="B294" s="159">
        <v>15</v>
      </c>
      <c r="C294" s="135">
        <v>0</v>
      </c>
      <c r="D294" s="135">
        <v>0</v>
      </c>
      <c r="E294" s="135">
        <v>0</v>
      </c>
      <c r="F294" s="135">
        <v>0</v>
      </c>
      <c r="G294" s="135">
        <v>0</v>
      </c>
      <c r="H294" s="135">
        <v>1</v>
      </c>
      <c r="I294" s="135">
        <v>0</v>
      </c>
      <c r="J294" s="135">
        <v>0</v>
      </c>
      <c r="K294" s="135">
        <v>0</v>
      </c>
      <c r="L294" s="135">
        <v>0</v>
      </c>
      <c r="M294" s="135">
        <v>0</v>
      </c>
      <c r="N294" s="135">
        <v>0</v>
      </c>
      <c r="O294" s="135">
        <v>0</v>
      </c>
      <c r="P294" s="135">
        <v>0</v>
      </c>
      <c r="Q294" s="135">
        <v>0</v>
      </c>
      <c r="R294" s="135">
        <v>0</v>
      </c>
      <c r="S294" s="135">
        <v>11</v>
      </c>
      <c r="T294" s="135">
        <v>1</v>
      </c>
      <c r="U294" s="135">
        <v>0</v>
      </c>
      <c r="V294" s="135">
        <v>0</v>
      </c>
      <c r="W294" s="135">
        <v>0</v>
      </c>
      <c r="X294" s="135">
        <v>0</v>
      </c>
      <c r="Y294" s="135">
        <v>0</v>
      </c>
      <c r="Z294" s="135">
        <v>0</v>
      </c>
      <c r="AA294" s="135">
        <v>0</v>
      </c>
      <c r="AB294" s="135">
        <v>0</v>
      </c>
      <c r="AC294" s="135">
        <v>2</v>
      </c>
      <c r="AD294" s="135">
        <v>0</v>
      </c>
      <c r="AE294" s="135">
        <v>0</v>
      </c>
      <c r="AF294" s="135">
        <v>0</v>
      </c>
      <c r="AG294" s="135">
        <v>0</v>
      </c>
      <c r="AH294" s="135">
        <v>0</v>
      </c>
      <c r="AI294" s="135">
        <v>0</v>
      </c>
      <c r="AJ294" s="135">
        <v>0</v>
      </c>
      <c r="AK294" s="135">
        <v>0</v>
      </c>
      <c r="AL294" s="135">
        <v>0</v>
      </c>
      <c r="AM294" s="135">
        <v>0</v>
      </c>
      <c r="AN294" s="135">
        <v>0</v>
      </c>
      <c r="AO294" s="135">
        <v>0</v>
      </c>
      <c r="AP294" s="135">
        <v>0</v>
      </c>
    </row>
    <row r="295" spans="1:42" ht="15.6" x14ac:dyDescent="0.3">
      <c r="A295" s="160" t="s">
        <v>531</v>
      </c>
      <c r="B295" s="159">
        <v>0</v>
      </c>
      <c r="C295" s="135">
        <v>0</v>
      </c>
      <c r="D295" s="135">
        <v>0</v>
      </c>
      <c r="E295" s="135">
        <v>0</v>
      </c>
      <c r="F295" s="135">
        <v>0</v>
      </c>
      <c r="G295" s="135">
        <v>0</v>
      </c>
      <c r="H295" s="135">
        <v>0</v>
      </c>
      <c r="I295" s="135">
        <v>0</v>
      </c>
      <c r="J295" s="135">
        <v>0</v>
      </c>
      <c r="K295" s="135">
        <v>0</v>
      </c>
      <c r="L295" s="135">
        <v>0</v>
      </c>
      <c r="M295" s="135">
        <v>0</v>
      </c>
      <c r="N295" s="135">
        <v>0</v>
      </c>
      <c r="O295" s="135">
        <v>0</v>
      </c>
      <c r="P295" s="135">
        <v>0</v>
      </c>
      <c r="Q295" s="135">
        <v>0</v>
      </c>
      <c r="R295" s="135">
        <v>0</v>
      </c>
      <c r="S295" s="135">
        <v>0</v>
      </c>
      <c r="T295" s="135">
        <v>0</v>
      </c>
      <c r="U295" s="135">
        <v>0</v>
      </c>
      <c r="V295" s="135">
        <v>0</v>
      </c>
      <c r="W295" s="135">
        <v>0</v>
      </c>
      <c r="X295" s="135">
        <v>0</v>
      </c>
      <c r="Y295" s="135">
        <v>0</v>
      </c>
      <c r="Z295" s="135">
        <v>0</v>
      </c>
      <c r="AA295" s="135">
        <v>0</v>
      </c>
      <c r="AB295" s="135">
        <v>0</v>
      </c>
      <c r="AC295" s="135">
        <v>0</v>
      </c>
      <c r="AD295" s="135">
        <v>0</v>
      </c>
      <c r="AE295" s="135">
        <v>0</v>
      </c>
      <c r="AF295" s="135">
        <v>0</v>
      </c>
      <c r="AG295" s="135">
        <v>0</v>
      </c>
      <c r="AH295" s="135">
        <v>0</v>
      </c>
      <c r="AI295" s="135">
        <v>0</v>
      </c>
      <c r="AJ295" s="135">
        <v>0</v>
      </c>
      <c r="AK295" s="135">
        <v>0</v>
      </c>
      <c r="AL295" s="135">
        <v>0</v>
      </c>
      <c r="AM295" s="135">
        <v>0</v>
      </c>
      <c r="AN295" s="135">
        <v>0</v>
      </c>
      <c r="AO295" s="135">
        <v>0</v>
      </c>
      <c r="AP295" s="135">
        <v>0</v>
      </c>
    </row>
    <row r="296" spans="1:42" ht="15.6" x14ac:dyDescent="0.3">
      <c r="A296" s="160" t="s">
        <v>785</v>
      </c>
      <c r="B296" s="159">
        <v>0</v>
      </c>
      <c r="C296" s="135">
        <v>0</v>
      </c>
      <c r="D296" s="135">
        <v>0</v>
      </c>
      <c r="E296" s="135">
        <v>0</v>
      </c>
      <c r="F296" s="135">
        <v>0</v>
      </c>
      <c r="G296" s="135">
        <v>0</v>
      </c>
      <c r="H296" s="135">
        <v>0</v>
      </c>
      <c r="I296" s="135">
        <v>0</v>
      </c>
      <c r="J296" s="135">
        <v>0</v>
      </c>
      <c r="K296" s="135">
        <v>0</v>
      </c>
      <c r="L296" s="135">
        <v>0</v>
      </c>
      <c r="M296" s="135">
        <v>0</v>
      </c>
      <c r="N296" s="135">
        <v>0</v>
      </c>
      <c r="O296" s="135">
        <v>0</v>
      </c>
      <c r="P296" s="135">
        <v>0</v>
      </c>
      <c r="Q296" s="135">
        <v>0</v>
      </c>
      <c r="R296" s="135">
        <v>0</v>
      </c>
      <c r="S296" s="135">
        <v>0</v>
      </c>
      <c r="T296" s="135">
        <v>0</v>
      </c>
      <c r="U296" s="135">
        <v>0</v>
      </c>
      <c r="V296" s="135">
        <v>0</v>
      </c>
      <c r="W296" s="135">
        <v>0</v>
      </c>
      <c r="X296" s="135">
        <v>0</v>
      </c>
      <c r="Y296" s="135">
        <v>0</v>
      </c>
      <c r="Z296" s="135">
        <v>0</v>
      </c>
      <c r="AA296" s="135">
        <v>0</v>
      </c>
      <c r="AB296" s="135">
        <v>0</v>
      </c>
      <c r="AC296" s="135">
        <v>0</v>
      </c>
      <c r="AD296" s="135">
        <v>0</v>
      </c>
      <c r="AE296" s="135">
        <v>0</v>
      </c>
      <c r="AF296" s="135">
        <v>0</v>
      </c>
      <c r="AG296" s="135">
        <v>0</v>
      </c>
      <c r="AH296" s="135">
        <v>0</v>
      </c>
      <c r="AI296" s="135">
        <v>0</v>
      </c>
      <c r="AJ296" s="135">
        <v>0</v>
      </c>
      <c r="AK296" s="135">
        <v>0</v>
      </c>
      <c r="AL296" s="135">
        <v>0</v>
      </c>
      <c r="AM296" s="135">
        <v>0</v>
      </c>
      <c r="AN296" s="135">
        <v>0</v>
      </c>
      <c r="AO296" s="135">
        <v>0</v>
      </c>
      <c r="AP296" s="135">
        <v>0</v>
      </c>
    </row>
    <row r="297" spans="1:42" ht="15.6" x14ac:dyDescent="0.3">
      <c r="A297" s="160" t="s">
        <v>786</v>
      </c>
      <c r="B297" s="159">
        <v>41</v>
      </c>
      <c r="C297" s="135">
        <v>0</v>
      </c>
      <c r="D297" s="135">
        <v>0</v>
      </c>
      <c r="E297" s="135">
        <v>0</v>
      </c>
      <c r="F297" s="135">
        <v>0</v>
      </c>
      <c r="G297" s="135">
        <v>0</v>
      </c>
      <c r="H297" s="135">
        <v>0</v>
      </c>
      <c r="I297" s="135">
        <v>0</v>
      </c>
      <c r="J297" s="135">
        <v>0</v>
      </c>
      <c r="K297" s="135">
        <v>0</v>
      </c>
      <c r="L297" s="135">
        <v>0</v>
      </c>
      <c r="M297" s="135">
        <v>0</v>
      </c>
      <c r="N297" s="135">
        <v>0</v>
      </c>
      <c r="O297" s="135">
        <v>0</v>
      </c>
      <c r="P297" s="135">
        <v>0</v>
      </c>
      <c r="Q297" s="135">
        <v>0</v>
      </c>
      <c r="R297" s="135">
        <v>0</v>
      </c>
      <c r="S297" s="135">
        <v>28</v>
      </c>
      <c r="T297" s="135">
        <v>0</v>
      </c>
      <c r="U297" s="135">
        <v>0</v>
      </c>
      <c r="V297" s="135">
        <v>0</v>
      </c>
      <c r="W297" s="135">
        <v>0</v>
      </c>
      <c r="X297" s="135">
        <v>0</v>
      </c>
      <c r="Y297" s="135">
        <v>0</v>
      </c>
      <c r="Z297" s="135">
        <v>0</v>
      </c>
      <c r="AA297" s="135">
        <v>0</v>
      </c>
      <c r="AB297" s="135">
        <v>0</v>
      </c>
      <c r="AC297" s="135">
        <v>0</v>
      </c>
      <c r="AD297" s="135">
        <v>0</v>
      </c>
      <c r="AE297" s="135">
        <v>0</v>
      </c>
      <c r="AF297" s="135">
        <v>0</v>
      </c>
      <c r="AG297" s="135">
        <v>3</v>
      </c>
      <c r="AH297" s="135">
        <v>1</v>
      </c>
      <c r="AI297" s="135">
        <v>0</v>
      </c>
      <c r="AJ297" s="135">
        <v>0</v>
      </c>
      <c r="AK297" s="135">
        <v>0</v>
      </c>
      <c r="AL297" s="135">
        <v>0</v>
      </c>
      <c r="AM297" s="135">
        <v>0</v>
      </c>
      <c r="AN297" s="135">
        <v>0</v>
      </c>
      <c r="AO297" s="135">
        <v>0</v>
      </c>
      <c r="AP297" s="135">
        <v>9</v>
      </c>
    </row>
    <row r="298" spans="1:42" ht="15.6" x14ac:dyDescent="0.3">
      <c r="A298" s="160" t="s">
        <v>787</v>
      </c>
      <c r="B298" s="159">
        <v>0</v>
      </c>
      <c r="C298" s="135">
        <v>0</v>
      </c>
      <c r="D298" s="135">
        <v>0</v>
      </c>
      <c r="E298" s="135">
        <v>0</v>
      </c>
      <c r="F298" s="135">
        <v>0</v>
      </c>
      <c r="G298" s="135">
        <v>0</v>
      </c>
      <c r="H298" s="135">
        <v>0</v>
      </c>
      <c r="I298" s="135">
        <v>0</v>
      </c>
      <c r="J298" s="135">
        <v>0</v>
      </c>
      <c r="K298" s="135">
        <v>0</v>
      </c>
      <c r="L298" s="135">
        <v>0</v>
      </c>
      <c r="M298" s="135">
        <v>0</v>
      </c>
      <c r="N298" s="135">
        <v>0</v>
      </c>
      <c r="O298" s="135">
        <v>0</v>
      </c>
      <c r="P298" s="135">
        <v>0</v>
      </c>
      <c r="Q298" s="135">
        <v>0</v>
      </c>
      <c r="R298" s="135">
        <v>0</v>
      </c>
      <c r="S298" s="135">
        <v>0</v>
      </c>
      <c r="T298" s="135">
        <v>0</v>
      </c>
      <c r="U298" s="135">
        <v>0</v>
      </c>
      <c r="V298" s="135">
        <v>0</v>
      </c>
      <c r="W298" s="135">
        <v>0</v>
      </c>
      <c r="X298" s="135">
        <v>0</v>
      </c>
      <c r="Y298" s="135">
        <v>0</v>
      </c>
      <c r="Z298" s="135">
        <v>0</v>
      </c>
      <c r="AA298" s="135">
        <v>0</v>
      </c>
      <c r="AB298" s="135">
        <v>0</v>
      </c>
      <c r="AC298" s="135">
        <v>0</v>
      </c>
      <c r="AD298" s="135">
        <v>0</v>
      </c>
      <c r="AE298" s="135">
        <v>0</v>
      </c>
      <c r="AF298" s="135">
        <v>0</v>
      </c>
      <c r="AG298" s="135">
        <v>0</v>
      </c>
      <c r="AH298" s="135">
        <v>0</v>
      </c>
      <c r="AI298" s="135">
        <v>0</v>
      </c>
      <c r="AJ298" s="135">
        <v>0</v>
      </c>
      <c r="AK298" s="135">
        <v>0</v>
      </c>
      <c r="AL298" s="135">
        <v>0</v>
      </c>
      <c r="AM298" s="135">
        <v>0</v>
      </c>
      <c r="AN298" s="135">
        <v>0</v>
      </c>
      <c r="AO298" s="135">
        <v>0</v>
      </c>
      <c r="AP298" s="135">
        <v>0</v>
      </c>
    </row>
    <row r="299" spans="1:42" ht="15.6" x14ac:dyDescent="0.3">
      <c r="A299" s="160" t="s">
        <v>532</v>
      </c>
      <c r="B299" s="159">
        <v>212</v>
      </c>
      <c r="C299" s="135">
        <v>0</v>
      </c>
      <c r="D299" s="135">
        <v>0</v>
      </c>
      <c r="E299" s="135">
        <v>11</v>
      </c>
      <c r="F299" s="135">
        <v>0</v>
      </c>
      <c r="G299" s="135">
        <v>0</v>
      </c>
      <c r="H299" s="135">
        <v>5</v>
      </c>
      <c r="I299" s="135">
        <v>0</v>
      </c>
      <c r="J299" s="135">
        <v>0</v>
      </c>
      <c r="K299" s="135">
        <v>1</v>
      </c>
      <c r="L299" s="135">
        <v>0</v>
      </c>
      <c r="M299" s="135">
        <v>6</v>
      </c>
      <c r="N299" s="135">
        <v>0</v>
      </c>
      <c r="O299" s="135">
        <v>2</v>
      </c>
      <c r="P299" s="135">
        <v>0</v>
      </c>
      <c r="Q299" s="135">
        <v>0</v>
      </c>
      <c r="R299" s="135">
        <v>0</v>
      </c>
      <c r="S299" s="135">
        <v>118</v>
      </c>
      <c r="T299" s="135">
        <v>1</v>
      </c>
      <c r="U299" s="135">
        <v>0</v>
      </c>
      <c r="V299" s="135">
        <v>0</v>
      </c>
      <c r="W299" s="135">
        <v>3</v>
      </c>
      <c r="X299" s="135">
        <v>0</v>
      </c>
      <c r="Y299" s="135">
        <v>0</v>
      </c>
      <c r="Z299" s="135">
        <v>0</v>
      </c>
      <c r="AA299" s="135">
        <v>0</v>
      </c>
      <c r="AB299" s="135">
        <v>0</v>
      </c>
      <c r="AC299" s="135">
        <v>6</v>
      </c>
      <c r="AD299" s="135">
        <v>0</v>
      </c>
      <c r="AE299" s="135">
        <v>1</v>
      </c>
      <c r="AF299" s="135">
        <v>0</v>
      </c>
      <c r="AG299" s="135">
        <v>39</v>
      </c>
      <c r="AH299" s="135">
        <v>5</v>
      </c>
      <c r="AI299" s="135">
        <v>0</v>
      </c>
      <c r="AJ299" s="135">
        <v>3</v>
      </c>
      <c r="AK299" s="135">
        <v>0</v>
      </c>
      <c r="AL299" s="135">
        <v>2</v>
      </c>
      <c r="AM299" s="135">
        <v>3</v>
      </c>
      <c r="AN299" s="135">
        <v>0</v>
      </c>
      <c r="AO299" s="135">
        <v>5</v>
      </c>
      <c r="AP299" s="135">
        <v>1</v>
      </c>
    </row>
    <row r="300" spans="1:42" ht="15.6" x14ac:dyDescent="0.3">
      <c r="A300" s="160" t="s">
        <v>788</v>
      </c>
      <c r="B300" s="159">
        <v>10</v>
      </c>
      <c r="C300" s="135">
        <v>0</v>
      </c>
      <c r="D300" s="135">
        <v>0</v>
      </c>
      <c r="E300" s="135">
        <v>0</v>
      </c>
      <c r="F300" s="135">
        <v>0</v>
      </c>
      <c r="G300" s="135">
        <v>0</v>
      </c>
      <c r="H300" s="135">
        <v>0</v>
      </c>
      <c r="I300" s="135">
        <v>0</v>
      </c>
      <c r="J300" s="135">
        <v>0</v>
      </c>
      <c r="K300" s="135">
        <v>1</v>
      </c>
      <c r="L300" s="135">
        <v>0</v>
      </c>
      <c r="M300" s="135">
        <v>0</v>
      </c>
      <c r="N300" s="135">
        <v>0</v>
      </c>
      <c r="O300" s="135">
        <v>0</v>
      </c>
      <c r="P300" s="135">
        <v>1</v>
      </c>
      <c r="Q300" s="135">
        <v>0</v>
      </c>
      <c r="R300" s="135">
        <v>0</v>
      </c>
      <c r="S300" s="135">
        <v>4</v>
      </c>
      <c r="T300" s="135">
        <v>1</v>
      </c>
      <c r="U300" s="135">
        <v>0</v>
      </c>
      <c r="V300" s="135">
        <v>0</v>
      </c>
      <c r="W300" s="135">
        <v>0</v>
      </c>
      <c r="X300" s="135">
        <v>0</v>
      </c>
      <c r="Y300" s="135">
        <v>0</v>
      </c>
      <c r="Z300" s="135">
        <v>0</v>
      </c>
      <c r="AA300" s="135">
        <v>0</v>
      </c>
      <c r="AB300" s="135">
        <v>0</v>
      </c>
      <c r="AC300" s="135">
        <v>0</v>
      </c>
      <c r="AD300" s="135">
        <v>0</v>
      </c>
      <c r="AE300" s="135">
        <v>0</v>
      </c>
      <c r="AF300" s="135">
        <v>0</v>
      </c>
      <c r="AG300" s="135">
        <v>1</v>
      </c>
      <c r="AH300" s="135">
        <v>0</v>
      </c>
      <c r="AI300" s="135">
        <v>0</v>
      </c>
      <c r="AJ300" s="135">
        <v>0</v>
      </c>
      <c r="AK300" s="135">
        <v>0</v>
      </c>
      <c r="AL300" s="135">
        <v>0</v>
      </c>
      <c r="AM300" s="135">
        <v>1</v>
      </c>
      <c r="AN300" s="135">
        <v>0</v>
      </c>
      <c r="AO300" s="135">
        <v>0</v>
      </c>
      <c r="AP300" s="135">
        <v>1</v>
      </c>
    </row>
    <row r="301" spans="1:42" ht="15.6" x14ac:dyDescent="0.3">
      <c r="A301" s="160" t="s">
        <v>499</v>
      </c>
      <c r="B301" s="159">
        <v>1</v>
      </c>
      <c r="C301" s="135">
        <v>0</v>
      </c>
      <c r="D301" s="135">
        <v>0</v>
      </c>
      <c r="E301" s="135">
        <v>0</v>
      </c>
      <c r="F301" s="135">
        <v>0</v>
      </c>
      <c r="G301" s="135">
        <v>0</v>
      </c>
      <c r="H301" s="135">
        <v>0</v>
      </c>
      <c r="I301" s="135">
        <v>0</v>
      </c>
      <c r="J301" s="135">
        <v>0</v>
      </c>
      <c r="K301" s="135">
        <v>0</v>
      </c>
      <c r="L301" s="135">
        <v>0</v>
      </c>
      <c r="M301" s="135">
        <v>0</v>
      </c>
      <c r="N301" s="135">
        <v>0</v>
      </c>
      <c r="O301" s="135">
        <v>0</v>
      </c>
      <c r="P301" s="135">
        <v>0</v>
      </c>
      <c r="Q301" s="135">
        <v>0</v>
      </c>
      <c r="R301" s="135">
        <v>0</v>
      </c>
      <c r="S301" s="135">
        <v>0</v>
      </c>
      <c r="T301" s="135">
        <v>0</v>
      </c>
      <c r="U301" s="135">
        <v>0</v>
      </c>
      <c r="V301" s="135">
        <v>0</v>
      </c>
      <c r="W301" s="135">
        <v>0</v>
      </c>
      <c r="X301" s="135">
        <v>0</v>
      </c>
      <c r="Y301" s="135">
        <v>0</v>
      </c>
      <c r="Z301" s="135">
        <v>0</v>
      </c>
      <c r="AA301" s="135">
        <v>0</v>
      </c>
      <c r="AB301" s="135">
        <v>0</v>
      </c>
      <c r="AC301" s="135">
        <v>0</v>
      </c>
      <c r="AD301" s="135">
        <v>0</v>
      </c>
      <c r="AE301" s="135">
        <v>0</v>
      </c>
      <c r="AF301" s="135">
        <v>0</v>
      </c>
      <c r="AG301" s="135">
        <v>1</v>
      </c>
      <c r="AH301" s="135">
        <v>0</v>
      </c>
      <c r="AI301" s="135">
        <v>0</v>
      </c>
      <c r="AJ301" s="135">
        <v>0</v>
      </c>
      <c r="AK301" s="135">
        <v>0</v>
      </c>
      <c r="AL301" s="135">
        <v>0</v>
      </c>
      <c r="AM301" s="135">
        <v>0</v>
      </c>
      <c r="AN301" s="135">
        <v>0</v>
      </c>
      <c r="AO301" s="135">
        <v>0</v>
      </c>
      <c r="AP301" s="135">
        <v>0</v>
      </c>
    </row>
    <row r="302" spans="1:42" ht="15.6" x14ac:dyDescent="0.3">
      <c r="A302" s="160" t="s">
        <v>789</v>
      </c>
      <c r="B302" s="159">
        <v>0</v>
      </c>
      <c r="C302" s="135">
        <v>0</v>
      </c>
      <c r="D302" s="135">
        <v>0</v>
      </c>
      <c r="E302" s="135">
        <v>0</v>
      </c>
      <c r="F302" s="135">
        <v>0</v>
      </c>
      <c r="G302" s="135">
        <v>0</v>
      </c>
      <c r="H302" s="135">
        <v>0</v>
      </c>
      <c r="I302" s="135">
        <v>0</v>
      </c>
      <c r="J302" s="135">
        <v>0</v>
      </c>
      <c r="K302" s="135">
        <v>0</v>
      </c>
      <c r="L302" s="135">
        <v>0</v>
      </c>
      <c r="M302" s="135">
        <v>0</v>
      </c>
      <c r="N302" s="135">
        <v>0</v>
      </c>
      <c r="O302" s="135">
        <v>0</v>
      </c>
      <c r="P302" s="135">
        <v>0</v>
      </c>
      <c r="Q302" s="135">
        <v>0</v>
      </c>
      <c r="R302" s="135">
        <v>0</v>
      </c>
      <c r="S302" s="135">
        <v>0</v>
      </c>
      <c r="T302" s="135">
        <v>0</v>
      </c>
      <c r="U302" s="135">
        <v>0</v>
      </c>
      <c r="V302" s="135">
        <v>0</v>
      </c>
      <c r="W302" s="135">
        <v>0</v>
      </c>
      <c r="X302" s="135">
        <v>0</v>
      </c>
      <c r="Y302" s="135">
        <v>0</v>
      </c>
      <c r="Z302" s="135">
        <v>0</v>
      </c>
      <c r="AA302" s="135">
        <v>0</v>
      </c>
      <c r="AB302" s="135">
        <v>0</v>
      </c>
      <c r="AC302" s="135">
        <v>0</v>
      </c>
      <c r="AD302" s="135">
        <v>0</v>
      </c>
      <c r="AE302" s="135">
        <v>0</v>
      </c>
      <c r="AF302" s="135">
        <v>0</v>
      </c>
      <c r="AG302" s="135">
        <v>0</v>
      </c>
      <c r="AH302" s="135">
        <v>0</v>
      </c>
      <c r="AI302" s="135">
        <v>0</v>
      </c>
      <c r="AJ302" s="135">
        <v>0</v>
      </c>
      <c r="AK302" s="135">
        <v>0</v>
      </c>
      <c r="AL302" s="135">
        <v>0</v>
      </c>
      <c r="AM302" s="135">
        <v>0</v>
      </c>
      <c r="AN302" s="135">
        <v>0</v>
      </c>
      <c r="AO302" s="135">
        <v>0</v>
      </c>
      <c r="AP302" s="135">
        <v>0</v>
      </c>
    </row>
    <row r="303" spans="1:42" ht="15.6" x14ac:dyDescent="0.3">
      <c r="A303" s="160" t="s">
        <v>790</v>
      </c>
      <c r="B303" s="159">
        <v>0</v>
      </c>
      <c r="C303" s="135">
        <v>0</v>
      </c>
      <c r="D303" s="135">
        <v>0</v>
      </c>
      <c r="E303" s="135">
        <v>0</v>
      </c>
      <c r="F303" s="135">
        <v>0</v>
      </c>
      <c r="G303" s="135">
        <v>0</v>
      </c>
      <c r="H303" s="135">
        <v>0</v>
      </c>
      <c r="I303" s="135">
        <v>0</v>
      </c>
      <c r="J303" s="135">
        <v>0</v>
      </c>
      <c r="K303" s="135">
        <v>0</v>
      </c>
      <c r="L303" s="135">
        <v>0</v>
      </c>
      <c r="M303" s="135">
        <v>0</v>
      </c>
      <c r="N303" s="135">
        <v>0</v>
      </c>
      <c r="O303" s="135">
        <v>0</v>
      </c>
      <c r="P303" s="135">
        <v>0</v>
      </c>
      <c r="Q303" s="135">
        <v>0</v>
      </c>
      <c r="R303" s="135">
        <v>0</v>
      </c>
      <c r="S303" s="135">
        <v>0</v>
      </c>
      <c r="T303" s="135">
        <v>0</v>
      </c>
      <c r="U303" s="135">
        <v>0</v>
      </c>
      <c r="V303" s="135">
        <v>0</v>
      </c>
      <c r="W303" s="135">
        <v>0</v>
      </c>
      <c r="X303" s="135">
        <v>0</v>
      </c>
      <c r="Y303" s="135">
        <v>0</v>
      </c>
      <c r="Z303" s="135">
        <v>0</v>
      </c>
      <c r="AA303" s="135">
        <v>0</v>
      </c>
      <c r="AB303" s="135">
        <v>0</v>
      </c>
      <c r="AC303" s="135">
        <v>0</v>
      </c>
      <c r="AD303" s="135">
        <v>0</v>
      </c>
      <c r="AE303" s="135">
        <v>0</v>
      </c>
      <c r="AF303" s="135">
        <v>0</v>
      </c>
      <c r="AG303" s="135">
        <v>0</v>
      </c>
      <c r="AH303" s="135">
        <v>0</v>
      </c>
      <c r="AI303" s="135">
        <v>0</v>
      </c>
      <c r="AJ303" s="135">
        <v>0</v>
      </c>
      <c r="AK303" s="135">
        <v>0</v>
      </c>
      <c r="AL303" s="135">
        <v>0</v>
      </c>
      <c r="AM303" s="135">
        <v>0</v>
      </c>
      <c r="AN303" s="135">
        <v>0</v>
      </c>
      <c r="AO303" s="135">
        <v>0</v>
      </c>
      <c r="AP303" s="135">
        <v>0</v>
      </c>
    </row>
    <row r="304" spans="1:42" ht="15.6" x14ac:dyDescent="0.3">
      <c r="A304" s="160" t="s">
        <v>791</v>
      </c>
      <c r="B304" s="159">
        <v>0</v>
      </c>
      <c r="C304" s="135">
        <v>0</v>
      </c>
      <c r="D304" s="135">
        <v>0</v>
      </c>
      <c r="E304" s="135">
        <v>0</v>
      </c>
      <c r="F304" s="135">
        <v>0</v>
      </c>
      <c r="G304" s="135">
        <v>0</v>
      </c>
      <c r="H304" s="135">
        <v>0</v>
      </c>
      <c r="I304" s="135">
        <v>0</v>
      </c>
      <c r="J304" s="135">
        <v>0</v>
      </c>
      <c r="K304" s="135">
        <v>0</v>
      </c>
      <c r="L304" s="135">
        <v>0</v>
      </c>
      <c r="M304" s="135">
        <v>0</v>
      </c>
      <c r="N304" s="135">
        <v>0</v>
      </c>
      <c r="O304" s="135">
        <v>0</v>
      </c>
      <c r="P304" s="135">
        <v>0</v>
      </c>
      <c r="Q304" s="135">
        <v>0</v>
      </c>
      <c r="R304" s="135">
        <v>0</v>
      </c>
      <c r="S304" s="135">
        <v>0</v>
      </c>
      <c r="T304" s="135">
        <v>0</v>
      </c>
      <c r="U304" s="135">
        <v>0</v>
      </c>
      <c r="V304" s="135">
        <v>0</v>
      </c>
      <c r="W304" s="135">
        <v>0</v>
      </c>
      <c r="X304" s="135">
        <v>0</v>
      </c>
      <c r="Y304" s="135">
        <v>0</v>
      </c>
      <c r="Z304" s="135">
        <v>0</v>
      </c>
      <c r="AA304" s="135">
        <v>0</v>
      </c>
      <c r="AB304" s="135">
        <v>0</v>
      </c>
      <c r="AC304" s="135">
        <v>0</v>
      </c>
      <c r="AD304" s="135">
        <v>0</v>
      </c>
      <c r="AE304" s="135">
        <v>0</v>
      </c>
      <c r="AF304" s="135">
        <v>0</v>
      </c>
      <c r="AG304" s="135">
        <v>0</v>
      </c>
      <c r="AH304" s="135">
        <v>0</v>
      </c>
      <c r="AI304" s="135">
        <v>0</v>
      </c>
      <c r="AJ304" s="135">
        <v>0</v>
      </c>
      <c r="AK304" s="135">
        <v>0</v>
      </c>
      <c r="AL304" s="135">
        <v>0</v>
      </c>
      <c r="AM304" s="135">
        <v>0</v>
      </c>
      <c r="AN304" s="135">
        <v>0</v>
      </c>
      <c r="AO304" s="135">
        <v>0</v>
      </c>
      <c r="AP304" s="135">
        <v>0</v>
      </c>
    </row>
    <row r="305" spans="1:42" ht="15.6" x14ac:dyDescent="0.3">
      <c r="A305" s="160" t="s">
        <v>792</v>
      </c>
      <c r="B305" s="159">
        <v>0</v>
      </c>
      <c r="C305" s="135">
        <v>0</v>
      </c>
      <c r="D305" s="135">
        <v>0</v>
      </c>
      <c r="E305" s="135">
        <v>0</v>
      </c>
      <c r="F305" s="135">
        <v>0</v>
      </c>
      <c r="G305" s="135">
        <v>0</v>
      </c>
      <c r="H305" s="135">
        <v>0</v>
      </c>
      <c r="I305" s="135">
        <v>0</v>
      </c>
      <c r="J305" s="135">
        <v>0</v>
      </c>
      <c r="K305" s="135">
        <v>0</v>
      </c>
      <c r="L305" s="135">
        <v>0</v>
      </c>
      <c r="M305" s="135">
        <v>0</v>
      </c>
      <c r="N305" s="135">
        <v>0</v>
      </c>
      <c r="O305" s="135">
        <v>0</v>
      </c>
      <c r="P305" s="135">
        <v>0</v>
      </c>
      <c r="Q305" s="135">
        <v>0</v>
      </c>
      <c r="R305" s="135">
        <v>0</v>
      </c>
      <c r="S305" s="135">
        <v>0</v>
      </c>
      <c r="T305" s="135">
        <v>0</v>
      </c>
      <c r="U305" s="135">
        <v>0</v>
      </c>
      <c r="V305" s="135">
        <v>0</v>
      </c>
      <c r="W305" s="135">
        <v>0</v>
      </c>
      <c r="X305" s="135">
        <v>0</v>
      </c>
      <c r="Y305" s="135">
        <v>0</v>
      </c>
      <c r="Z305" s="135">
        <v>0</v>
      </c>
      <c r="AA305" s="135">
        <v>0</v>
      </c>
      <c r="AB305" s="135">
        <v>0</v>
      </c>
      <c r="AC305" s="135">
        <v>0</v>
      </c>
      <c r="AD305" s="135">
        <v>0</v>
      </c>
      <c r="AE305" s="135">
        <v>0</v>
      </c>
      <c r="AF305" s="135">
        <v>0</v>
      </c>
      <c r="AG305" s="135">
        <v>0</v>
      </c>
      <c r="AH305" s="135">
        <v>0</v>
      </c>
      <c r="AI305" s="135">
        <v>0</v>
      </c>
      <c r="AJ305" s="135">
        <v>0</v>
      </c>
      <c r="AK305" s="135">
        <v>0</v>
      </c>
      <c r="AL305" s="135">
        <v>0</v>
      </c>
      <c r="AM305" s="135">
        <v>0</v>
      </c>
      <c r="AN305" s="135">
        <v>0</v>
      </c>
      <c r="AO305" s="135">
        <v>0</v>
      </c>
      <c r="AP305" s="135">
        <v>0</v>
      </c>
    </row>
    <row r="306" spans="1:42" ht="15.6" x14ac:dyDescent="0.3">
      <c r="A306" s="160" t="s">
        <v>793</v>
      </c>
      <c r="B306" s="159">
        <v>0</v>
      </c>
      <c r="C306" s="135">
        <v>0</v>
      </c>
      <c r="D306" s="135">
        <v>0</v>
      </c>
      <c r="E306" s="135">
        <v>0</v>
      </c>
      <c r="F306" s="135">
        <v>0</v>
      </c>
      <c r="G306" s="135">
        <v>0</v>
      </c>
      <c r="H306" s="135">
        <v>0</v>
      </c>
      <c r="I306" s="135">
        <v>0</v>
      </c>
      <c r="J306" s="135">
        <v>0</v>
      </c>
      <c r="K306" s="135">
        <v>0</v>
      </c>
      <c r="L306" s="135">
        <v>0</v>
      </c>
      <c r="M306" s="135">
        <v>0</v>
      </c>
      <c r="N306" s="135">
        <v>0</v>
      </c>
      <c r="O306" s="135">
        <v>0</v>
      </c>
      <c r="P306" s="135">
        <v>0</v>
      </c>
      <c r="Q306" s="135">
        <v>0</v>
      </c>
      <c r="R306" s="135">
        <v>0</v>
      </c>
      <c r="S306" s="135">
        <v>0</v>
      </c>
      <c r="T306" s="135">
        <v>0</v>
      </c>
      <c r="U306" s="135">
        <v>0</v>
      </c>
      <c r="V306" s="135">
        <v>0</v>
      </c>
      <c r="W306" s="135">
        <v>0</v>
      </c>
      <c r="X306" s="135">
        <v>0</v>
      </c>
      <c r="Y306" s="135">
        <v>0</v>
      </c>
      <c r="Z306" s="135">
        <v>0</v>
      </c>
      <c r="AA306" s="135">
        <v>0</v>
      </c>
      <c r="AB306" s="135">
        <v>0</v>
      </c>
      <c r="AC306" s="135">
        <v>0</v>
      </c>
      <c r="AD306" s="135">
        <v>0</v>
      </c>
      <c r="AE306" s="135">
        <v>0</v>
      </c>
      <c r="AF306" s="135">
        <v>0</v>
      </c>
      <c r="AG306" s="135">
        <v>0</v>
      </c>
      <c r="AH306" s="135">
        <v>0</v>
      </c>
      <c r="AI306" s="135">
        <v>0</v>
      </c>
      <c r="AJ306" s="135">
        <v>0</v>
      </c>
      <c r="AK306" s="135">
        <v>0</v>
      </c>
      <c r="AL306" s="135">
        <v>0</v>
      </c>
      <c r="AM306" s="135">
        <v>0</v>
      </c>
      <c r="AN306" s="135">
        <v>0</v>
      </c>
      <c r="AO306" s="135">
        <v>0</v>
      </c>
      <c r="AP306" s="135">
        <v>0</v>
      </c>
    </row>
    <row r="307" spans="1:42" ht="15.6" x14ac:dyDescent="0.3">
      <c r="A307" s="160" t="s">
        <v>597</v>
      </c>
      <c r="B307" s="159">
        <v>0</v>
      </c>
      <c r="C307" s="135">
        <v>0</v>
      </c>
      <c r="D307" s="135">
        <v>0</v>
      </c>
      <c r="E307" s="135">
        <v>0</v>
      </c>
      <c r="F307" s="135">
        <v>0</v>
      </c>
      <c r="G307" s="135">
        <v>0</v>
      </c>
      <c r="H307" s="135">
        <v>0</v>
      </c>
      <c r="I307" s="135">
        <v>0</v>
      </c>
      <c r="J307" s="135">
        <v>0</v>
      </c>
      <c r="K307" s="135">
        <v>0</v>
      </c>
      <c r="L307" s="135">
        <v>0</v>
      </c>
      <c r="M307" s="135">
        <v>0</v>
      </c>
      <c r="N307" s="135">
        <v>0</v>
      </c>
      <c r="O307" s="135">
        <v>0</v>
      </c>
      <c r="P307" s="135">
        <v>0</v>
      </c>
      <c r="Q307" s="135">
        <v>0</v>
      </c>
      <c r="R307" s="135">
        <v>0</v>
      </c>
      <c r="S307" s="135">
        <v>0</v>
      </c>
      <c r="T307" s="135">
        <v>0</v>
      </c>
      <c r="U307" s="135">
        <v>0</v>
      </c>
      <c r="V307" s="135">
        <v>0</v>
      </c>
      <c r="W307" s="135">
        <v>0</v>
      </c>
      <c r="X307" s="135">
        <v>0</v>
      </c>
      <c r="Y307" s="135">
        <v>0</v>
      </c>
      <c r="Z307" s="135">
        <v>0</v>
      </c>
      <c r="AA307" s="135">
        <v>0</v>
      </c>
      <c r="AB307" s="135">
        <v>0</v>
      </c>
      <c r="AC307" s="135">
        <v>0</v>
      </c>
      <c r="AD307" s="135">
        <v>0</v>
      </c>
      <c r="AE307" s="135">
        <v>0</v>
      </c>
      <c r="AF307" s="135">
        <v>0</v>
      </c>
      <c r="AG307" s="135">
        <v>0</v>
      </c>
      <c r="AH307" s="135">
        <v>0</v>
      </c>
      <c r="AI307" s="135">
        <v>0</v>
      </c>
      <c r="AJ307" s="135">
        <v>0</v>
      </c>
      <c r="AK307" s="135">
        <v>0</v>
      </c>
      <c r="AL307" s="135">
        <v>0</v>
      </c>
      <c r="AM307" s="135">
        <v>0</v>
      </c>
      <c r="AN307" s="135">
        <v>0</v>
      </c>
      <c r="AO307" s="135">
        <v>0</v>
      </c>
      <c r="AP307" s="135">
        <v>0</v>
      </c>
    </row>
    <row r="308" spans="1:42" ht="15.6" x14ac:dyDescent="0.3">
      <c r="A308" s="160" t="s">
        <v>794</v>
      </c>
      <c r="B308" s="159">
        <v>9</v>
      </c>
      <c r="C308" s="135">
        <v>0</v>
      </c>
      <c r="D308" s="135">
        <v>0</v>
      </c>
      <c r="E308" s="135">
        <v>0</v>
      </c>
      <c r="F308" s="135">
        <v>0</v>
      </c>
      <c r="G308" s="135">
        <v>0</v>
      </c>
      <c r="H308" s="135">
        <v>0</v>
      </c>
      <c r="I308" s="135">
        <v>0</v>
      </c>
      <c r="J308" s="135">
        <v>0</v>
      </c>
      <c r="K308" s="135">
        <v>0</v>
      </c>
      <c r="L308" s="135">
        <v>0</v>
      </c>
      <c r="M308" s="135">
        <v>0</v>
      </c>
      <c r="N308" s="135">
        <v>0</v>
      </c>
      <c r="O308" s="135">
        <v>0</v>
      </c>
      <c r="P308" s="135">
        <v>0</v>
      </c>
      <c r="Q308" s="135">
        <v>0</v>
      </c>
      <c r="R308" s="135">
        <v>0</v>
      </c>
      <c r="S308" s="135">
        <v>3</v>
      </c>
      <c r="T308" s="135">
        <v>0</v>
      </c>
      <c r="U308" s="135">
        <v>0</v>
      </c>
      <c r="V308" s="135">
        <v>0</v>
      </c>
      <c r="W308" s="135">
        <v>0</v>
      </c>
      <c r="X308" s="135">
        <v>0</v>
      </c>
      <c r="Y308" s="135">
        <v>0</v>
      </c>
      <c r="Z308" s="135">
        <v>0</v>
      </c>
      <c r="AA308" s="135">
        <v>0</v>
      </c>
      <c r="AB308" s="135">
        <v>0</v>
      </c>
      <c r="AC308" s="135">
        <v>3</v>
      </c>
      <c r="AD308" s="135">
        <v>0</v>
      </c>
      <c r="AE308" s="135">
        <v>0</v>
      </c>
      <c r="AF308" s="135">
        <v>0</v>
      </c>
      <c r="AG308" s="135">
        <v>3</v>
      </c>
      <c r="AH308" s="135">
        <v>0</v>
      </c>
      <c r="AI308" s="135">
        <v>0</v>
      </c>
      <c r="AJ308" s="135">
        <v>0</v>
      </c>
      <c r="AK308" s="135">
        <v>0</v>
      </c>
      <c r="AL308" s="135">
        <v>0</v>
      </c>
      <c r="AM308" s="135">
        <v>0</v>
      </c>
      <c r="AN308" s="135">
        <v>0</v>
      </c>
      <c r="AO308" s="135">
        <v>0</v>
      </c>
      <c r="AP308" s="135">
        <v>0</v>
      </c>
    </row>
    <row r="309" spans="1:42" ht="15.6" x14ac:dyDescent="0.3">
      <c r="A309" s="160" t="s">
        <v>795</v>
      </c>
      <c r="B309" s="159">
        <v>1</v>
      </c>
      <c r="C309" s="135">
        <v>0</v>
      </c>
      <c r="D309" s="135">
        <v>0</v>
      </c>
      <c r="E309" s="135">
        <v>0</v>
      </c>
      <c r="F309" s="135">
        <v>0</v>
      </c>
      <c r="G309" s="135">
        <v>0</v>
      </c>
      <c r="H309" s="135">
        <v>0</v>
      </c>
      <c r="I309" s="135">
        <v>0</v>
      </c>
      <c r="J309" s="135">
        <v>0</v>
      </c>
      <c r="K309" s="135">
        <v>0</v>
      </c>
      <c r="L309" s="135">
        <v>0</v>
      </c>
      <c r="M309" s="135">
        <v>0</v>
      </c>
      <c r="N309" s="135">
        <v>0</v>
      </c>
      <c r="O309" s="135">
        <v>0</v>
      </c>
      <c r="P309" s="135">
        <v>0</v>
      </c>
      <c r="Q309" s="135">
        <v>0</v>
      </c>
      <c r="R309" s="135">
        <v>0</v>
      </c>
      <c r="S309" s="135">
        <v>0</v>
      </c>
      <c r="T309" s="135">
        <v>0</v>
      </c>
      <c r="U309" s="135">
        <v>0</v>
      </c>
      <c r="V309" s="135">
        <v>0</v>
      </c>
      <c r="W309" s="135">
        <v>0</v>
      </c>
      <c r="X309" s="135">
        <v>0</v>
      </c>
      <c r="Y309" s="135">
        <v>0</v>
      </c>
      <c r="Z309" s="135">
        <v>0</v>
      </c>
      <c r="AA309" s="135">
        <v>0</v>
      </c>
      <c r="AB309" s="135">
        <v>0</v>
      </c>
      <c r="AC309" s="135">
        <v>0</v>
      </c>
      <c r="AD309" s="135">
        <v>0</v>
      </c>
      <c r="AE309" s="135">
        <v>0</v>
      </c>
      <c r="AF309" s="135">
        <v>0</v>
      </c>
      <c r="AG309" s="135">
        <v>0</v>
      </c>
      <c r="AH309" s="135">
        <v>0</v>
      </c>
      <c r="AI309" s="135">
        <v>0</v>
      </c>
      <c r="AJ309" s="135">
        <v>1</v>
      </c>
      <c r="AK309" s="135">
        <v>0</v>
      </c>
      <c r="AL309" s="135">
        <v>0</v>
      </c>
      <c r="AM309" s="135">
        <v>0</v>
      </c>
      <c r="AN309" s="135">
        <v>0</v>
      </c>
      <c r="AO309" s="135">
        <v>0</v>
      </c>
      <c r="AP309" s="135">
        <v>0</v>
      </c>
    </row>
    <row r="310" spans="1:42" ht="15.6" x14ac:dyDescent="0.3">
      <c r="A310" s="160" t="s">
        <v>315</v>
      </c>
      <c r="B310" s="190">
        <v>12307</v>
      </c>
      <c r="C310" s="190">
        <v>7</v>
      </c>
      <c r="D310" s="190">
        <v>42</v>
      </c>
      <c r="E310" s="190">
        <v>282</v>
      </c>
      <c r="F310" s="190">
        <v>66</v>
      </c>
      <c r="G310" s="190">
        <v>96</v>
      </c>
      <c r="H310" s="190">
        <v>1191</v>
      </c>
      <c r="I310" s="190">
        <v>1</v>
      </c>
      <c r="J310" s="190">
        <v>143</v>
      </c>
      <c r="K310" s="190">
        <v>25</v>
      </c>
      <c r="L310" s="190">
        <v>12</v>
      </c>
      <c r="M310" s="190">
        <v>80</v>
      </c>
      <c r="N310" s="190">
        <v>8</v>
      </c>
      <c r="O310" s="190">
        <v>88</v>
      </c>
      <c r="P310" s="190">
        <v>67</v>
      </c>
      <c r="Q310" s="190">
        <v>185</v>
      </c>
      <c r="R310" s="190">
        <v>40</v>
      </c>
      <c r="S310" s="190">
        <v>4621</v>
      </c>
      <c r="T310" s="190">
        <v>495</v>
      </c>
      <c r="U310" s="190">
        <v>41</v>
      </c>
      <c r="V310" s="190">
        <v>45</v>
      </c>
      <c r="W310" s="190">
        <v>80</v>
      </c>
      <c r="X310" s="190">
        <v>16</v>
      </c>
      <c r="Y310" s="190">
        <v>50</v>
      </c>
      <c r="Z310" s="190">
        <v>33</v>
      </c>
      <c r="AA310" s="190">
        <v>45</v>
      </c>
      <c r="AB310" s="190">
        <v>27</v>
      </c>
      <c r="AC310" s="190">
        <v>1266</v>
      </c>
      <c r="AD310" s="190">
        <v>37</v>
      </c>
      <c r="AE310" s="190">
        <v>112</v>
      </c>
      <c r="AF310" s="190">
        <v>22</v>
      </c>
      <c r="AG310" s="190">
        <v>1043</v>
      </c>
      <c r="AH310" s="190">
        <v>667</v>
      </c>
      <c r="AI310" s="190">
        <v>39</v>
      </c>
      <c r="AJ310" s="190">
        <v>489</v>
      </c>
      <c r="AK310" s="190">
        <v>9</v>
      </c>
      <c r="AL310" s="190">
        <v>83</v>
      </c>
      <c r="AM310" s="190">
        <v>331</v>
      </c>
      <c r="AN310" s="190">
        <v>77</v>
      </c>
      <c r="AO310" s="190">
        <v>141</v>
      </c>
      <c r="AP310" s="190">
        <v>205</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3"/>
    <col min="2" max="2" width="9.453125" style="203" bestFit="1" customWidth="1"/>
    <col min="3" max="3" width="8.90625" style="203"/>
    <col min="4" max="4" width="9.453125" style="203" bestFit="1" customWidth="1"/>
    <col min="5" max="5" width="8.6328125" style="203" customWidth="1"/>
    <col min="6" max="6" width="23" style="203" bestFit="1" customWidth="1"/>
    <col min="7" max="47" width="8.6328125" style="203" customWidth="1"/>
    <col min="48" max="16384" width="8.90625" style="203"/>
  </cols>
  <sheetData>
    <row r="1" spans="1:47" x14ac:dyDescent="0.3">
      <c r="A1" s="203" t="s">
        <v>825</v>
      </c>
      <c r="B1" s="203" t="s">
        <v>826</v>
      </c>
      <c r="C1" s="203" t="s">
        <v>827</v>
      </c>
      <c r="D1" s="203" t="s">
        <v>828</v>
      </c>
      <c r="E1" s="204" t="s">
        <v>829</v>
      </c>
      <c r="F1" s="204" t="s">
        <v>830</v>
      </c>
      <c r="G1" s="204" t="s">
        <v>831</v>
      </c>
      <c r="H1" s="204" t="s">
        <v>1</v>
      </c>
      <c r="I1" s="204" t="s">
        <v>2</v>
      </c>
      <c r="J1" s="204" t="s">
        <v>3</v>
      </c>
      <c r="K1" s="204" t="s">
        <v>4</v>
      </c>
      <c r="L1" s="204" t="s">
        <v>5</v>
      </c>
      <c r="M1" s="204" t="s">
        <v>6</v>
      </c>
      <c r="N1" s="204" t="s">
        <v>7</v>
      </c>
      <c r="O1" s="204" t="s">
        <v>8</v>
      </c>
      <c r="P1" s="204" t="s">
        <v>9</v>
      </c>
      <c r="Q1" s="204" t="s">
        <v>10</v>
      </c>
      <c r="R1" s="204" t="s">
        <v>11</v>
      </c>
      <c r="S1" s="204" t="s">
        <v>12</v>
      </c>
      <c r="T1" s="204" t="s">
        <v>13</v>
      </c>
      <c r="U1" s="204" t="s">
        <v>832</v>
      </c>
      <c r="V1" s="204" t="s">
        <v>15</v>
      </c>
      <c r="W1" s="204" t="s">
        <v>16</v>
      </c>
      <c r="X1" s="204" t="s">
        <v>17</v>
      </c>
      <c r="Y1" s="204" t="s">
        <v>18</v>
      </c>
      <c r="Z1" s="204" t="s">
        <v>19</v>
      </c>
      <c r="AA1" s="204" t="s">
        <v>833</v>
      </c>
      <c r="AB1" s="204" t="s">
        <v>21</v>
      </c>
      <c r="AC1" s="204" t="s">
        <v>22</v>
      </c>
      <c r="AD1" s="204" t="s">
        <v>23</v>
      </c>
      <c r="AE1" s="204" t="s">
        <v>24</v>
      </c>
      <c r="AF1" s="204" t="s">
        <v>25</v>
      </c>
      <c r="AG1" s="204" t="s">
        <v>834</v>
      </c>
      <c r="AH1" s="204" t="s">
        <v>27</v>
      </c>
      <c r="AI1" s="204" t="s">
        <v>835</v>
      </c>
      <c r="AJ1" s="204" t="s">
        <v>29</v>
      </c>
      <c r="AK1" s="204" t="s">
        <v>30</v>
      </c>
      <c r="AL1" s="204" t="s">
        <v>31</v>
      </c>
      <c r="AM1" s="204" t="s">
        <v>32</v>
      </c>
      <c r="AN1" s="204" t="s">
        <v>33</v>
      </c>
      <c r="AO1" s="204" t="s">
        <v>34</v>
      </c>
      <c r="AP1" s="204" t="s">
        <v>35</v>
      </c>
      <c r="AQ1" s="204" t="s">
        <v>836</v>
      </c>
      <c r="AR1" s="204" t="s">
        <v>37</v>
      </c>
      <c r="AS1" s="204" t="s">
        <v>38</v>
      </c>
      <c r="AT1" s="204" t="s">
        <v>39</v>
      </c>
      <c r="AU1" s="204" t="s">
        <v>40</v>
      </c>
    </row>
    <row r="2" spans="1:47" x14ac:dyDescent="0.3">
      <c r="A2" s="203">
        <f>IF(C2&lt;&gt;"",C2,E2)</f>
        <v>1</v>
      </c>
      <c r="B2" s="203" t="str">
        <f>IF(D2&lt;&gt;"",D2,F2)</f>
        <v>ALABAMA</v>
      </c>
      <c r="E2" s="205">
        <v>1</v>
      </c>
      <c r="F2" s="206" t="s">
        <v>41</v>
      </c>
      <c r="G2" s="205">
        <v>80</v>
      </c>
      <c r="H2" s="205">
        <v>0</v>
      </c>
      <c r="I2" s="205">
        <v>0</v>
      </c>
      <c r="J2" s="205">
        <v>3</v>
      </c>
      <c r="K2" s="205">
        <v>0</v>
      </c>
      <c r="L2" s="205">
        <v>0</v>
      </c>
      <c r="M2" s="205">
        <v>4</v>
      </c>
      <c r="N2" s="205">
        <v>0</v>
      </c>
      <c r="O2" s="205">
        <v>0</v>
      </c>
      <c r="P2" s="205">
        <v>0</v>
      </c>
      <c r="Q2" s="205">
        <v>0</v>
      </c>
      <c r="R2" s="205">
        <v>0</v>
      </c>
      <c r="S2" s="205">
        <v>0</v>
      </c>
      <c r="T2" s="205">
        <v>0</v>
      </c>
      <c r="U2" s="205">
        <v>0</v>
      </c>
      <c r="V2" s="205">
        <v>0</v>
      </c>
      <c r="W2" s="205">
        <v>0</v>
      </c>
      <c r="X2" s="205">
        <v>29</v>
      </c>
      <c r="Y2" s="205">
        <v>9</v>
      </c>
      <c r="Z2" s="205">
        <v>0</v>
      </c>
      <c r="AA2" s="205">
        <v>0</v>
      </c>
      <c r="AB2" s="205">
        <v>0</v>
      </c>
      <c r="AC2" s="205">
        <v>0</v>
      </c>
      <c r="AD2" s="205">
        <v>2</v>
      </c>
      <c r="AE2" s="205">
        <v>0</v>
      </c>
      <c r="AF2" s="205">
        <v>1</v>
      </c>
      <c r="AG2" s="205">
        <v>0</v>
      </c>
      <c r="AH2" s="205">
        <v>14</v>
      </c>
      <c r="AI2" s="205">
        <v>2</v>
      </c>
      <c r="AJ2" s="205">
        <v>0</v>
      </c>
      <c r="AK2" s="205">
        <v>0</v>
      </c>
      <c r="AL2" s="205">
        <v>1</v>
      </c>
      <c r="AM2" s="205">
        <v>4</v>
      </c>
      <c r="AN2" s="205">
        <v>0</v>
      </c>
      <c r="AO2" s="205">
        <v>3</v>
      </c>
      <c r="AP2" s="205">
        <v>0</v>
      </c>
      <c r="AQ2" s="205">
        <v>0</v>
      </c>
      <c r="AR2" s="205">
        <v>2</v>
      </c>
      <c r="AS2" s="205">
        <v>3</v>
      </c>
      <c r="AT2" s="205">
        <v>3</v>
      </c>
      <c r="AU2" s="205">
        <v>0</v>
      </c>
    </row>
    <row r="3" spans="1:47" x14ac:dyDescent="0.3">
      <c r="A3" s="203">
        <f t="shared" ref="A3:B66" si="0">IF(C3&lt;&gt;"",C3,E3)</f>
        <v>1</v>
      </c>
      <c r="B3" s="203" t="str">
        <f t="shared" si="0"/>
        <v>ALASKA</v>
      </c>
      <c r="E3" s="205">
        <v>1</v>
      </c>
      <c r="F3" s="206" t="s">
        <v>42</v>
      </c>
      <c r="G3" s="205">
        <v>170</v>
      </c>
      <c r="H3" s="205">
        <v>1</v>
      </c>
      <c r="I3" s="205">
        <v>0</v>
      </c>
      <c r="J3" s="205">
        <v>5</v>
      </c>
      <c r="K3" s="205">
        <v>1</v>
      </c>
      <c r="L3" s="205">
        <v>7</v>
      </c>
      <c r="M3" s="205">
        <v>8</v>
      </c>
      <c r="N3" s="205">
        <v>0</v>
      </c>
      <c r="O3" s="205">
        <v>8</v>
      </c>
      <c r="P3" s="205">
        <v>2</v>
      </c>
      <c r="Q3" s="205">
        <v>0</v>
      </c>
      <c r="R3" s="205">
        <v>0</v>
      </c>
      <c r="S3" s="205">
        <v>0</v>
      </c>
      <c r="T3" s="205">
        <v>2</v>
      </c>
      <c r="U3" s="205">
        <v>1</v>
      </c>
      <c r="V3" s="205">
        <v>1</v>
      </c>
      <c r="W3" s="205">
        <v>1</v>
      </c>
      <c r="X3" s="205">
        <v>26</v>
      </c>
      <c r="Y3" s="205">
        <v>11</v>
      </c>
      <c r="Z3" s="205">
        <v>0</v>
      </c>
      <c r="AA3" s="205">
        <v>2</v>
      </c>
      <c r="AB3" s="205">
        <v>0</v>
      </c>
      <c r="AC3" s="205">
        <v>0</v>
      </c>
      <c r="AD3" s="205">
        <v>4</v>
      </c>
      <c r="AE3" s="205">
        <v>1</v>
      </c>
      <c r="AF3" s="205">
        <v>0</v>
      </c>
      <c r="AG3" s="205">
        <v>0</v>
      </c>
      <c r="AH3" s="205">
        <v>26</v>
      </c>
      <c r="AI3" s="205">
        <v>1</v>
      </c>
      <c r="AJ3" s="205">
        <v>6</v>
      </c>
      <c r="AK3" s="205">
        <v>2</v>
      </c>
      <c r="AL3" s="205">
        <v>12</v>
      </c>
      <c r="AM3" s="205">
        <v>22</v>
      </c>
      <c r="AN3" s="205">
        <v>1</v>
      </c>
      <c r="AO3" s="205">
        <v>6</v>
      </c>
      <c r="AP3" s="205">
        <v>0</v>
      </c>
      <c r="AQ3" s="205">
        <v>0</v>
      </c>
      <c r="AR3" s="205">
        <v>8</v>
      </c>
      <c r="AS3" s="205">
        <v>2</v>
      </c>
      <c r="AT3" s="205">
        <v>2</v>
      </c>
      <c r="AU3" s="205">
        <v>1</v>
      </c>
    </row>
    <row r="4" spans="1:47" x14ac:dyDescent="0.3">
      <c r="A4" s="203">
        <f t="shared" si="0"/>
        <v>1</v>
      </c>
      <c r="B4" s="203" t="str">
        <f t="shared" si="0"/>
        <v>ARIZONA</v>
      </c>
      <c r="E4" s="205">
        <v>1</v>
      </c>
      <c r="F4" s="206" t="s">
        <v>43</v>
      </c>
      <c r="G4" s="205">
        <v>623</v>
      </c>
      <c r="H4" s="205">
        <v>0</v>
      </c>
      <c r="I4" s="205">
        <v>2</v>
      </c>
      <c r="J4" s="205">
        <v>13</v>
      </c>
      <c r="K4" s="205">
        <v>10</v>
      </c>
      <c r="L4" s="205">
        <v>9</v>
      </c>
      <c r="M4" s="205">
        <v>48</v>
      </c>
      <c r="N4" s="205">
        <v>1</v>
      </c>
      <c r="O4" s="205">
        <v>11</v>
      </c>
      <c r="P4" s="205">
        <v>0</v>
      </c>
      <c r="Q4" s="205">
        <v>0</v>
      </c>
      <c r="R4" s="205">
        <v>1</v>
      </c>
      <c r="S4" s="205">
        <v>0</v>
      </c>
      <c r="T4" s="205">
        <v>6</v>
      </c>
      <c r="U4" s="205">
        <v>2</v>
      </c>
      <c r="V4" s="205">
        <v>4</v>
      </c>
      <c r="W4" s="205">
        <v>7</v>
      </c>
      <c r="X4" s="205">
        <v>207</v>
      </c>
      <c r="Y4" s="205">
        <v>29</v>
      </c>
      <c r="Z4" s="205">
        <v>4</v>
      </c>
      <c r="AA4" s="205">
        <v>3</v>
      </c>
      <c r="AB4" s="205">
        <v>5</v>
      </c>
      <c r="AC4" s="205">
        <v>0</v>
      </c>
      <c r="AD4" s="205">
        <v>4</v>
      </c>
      <c r="AE4" s="205">
        <v>2</v>
      </c>
      <c r="AF4" s="205">
        <v>2</v>
      </c>
      <c r="AG4" s="205">
        <v>0</v>
      </c>
      <c r="AH4" s="205">
        <v>69</v>
      </c>
      <c r="AI4" s="205">
        <v>0</v>
      </c>
      <c r="AJ4" s="205">
        <v>11</v>
      </c>
      <c r="AK4" s="205">
        <v>1</v>
      </c>
      <c r="AL4" s="205">
        <v>52</v>
      </c>
      <c r="AM4" s="205">
        <v>42</v>
      </c>
      <c r="AN4" s="205">
        <v>2</v>
      </c>
      <c r="AO4" s="205">
        <v>32</v>
      </c>
      <c r="AP4" s="205">
        <v>1</v>
      </c>
      <c r="AQ4" s="205">
        <v>2</v>
      </c>
      <c r="AR4" s="205">
        <v>20</v>
      </c>
      <c r="AS4" s="205">
        <v>4</v>
      </c>
      <c r="AT4" s="205">
        <v>11</v>
      </c>
      <c r="AU4" s="205">
        <v>6</v>
      </c>
    </row>
    <row r="5" spans="1:47" x14ac:dyDescent="0.3">
      <c r="A5" s="203">
        <f t="shared" si="0"/>
        <v>1</v>
      </c>
      <c r="B5" s="203" t="str">
        <f t="shared" si="0"/>
        <v>ARKANSAS</v>
      </c>
      <c r="E5" s="205">
        <v>1</v>
      </c>
      <c r="F5" s="206" t="s">
        <v>44</v>
      </c>
      <c r="G5" s="205">
        <v>50</v>
      </c>
      <c r="H5" s="205">
        <v>0</v>
      </c>
      <c r="I5" s="205">
        <v>0</v>
      </c>
      <c r="J5" s="205">
        <v>0</v>
      </c>
      <c r="K5" s="205">
        <v>1</v>
      </c>
      <c r="L5" s="205">
        <v>0</v>
      </c>
      <c r="M5" s="205">
        <v>5</v>
      </c>
      <c r="N5" s="205">
        <v>0</v>
      </c>
      <c r="O5" s="205">
        <v>0</v>
      </c>
      <c r="P5" s="205">
        <v>1</v>
      </c>
      <c r="Q5" s="205">
        <v>0</v>
      </c>
      <c r="R5" s="205">
        <v>0</v>
      </c>
      <c r="S5" s="205">
        <v>0</v>
      </c>
      <c r="T5" s="205">
        <v>0</v>
      </c>
      <c r="U5" s="205">
        <v>1</v>
      </c>
      <c r="V5" s="205">
        <v>0</v>
      </c>
      <c r="W5" s="205">
        <v>0</v>
      </c>
      <c r="X5" s="205">
        <v>13</v>
      </c>
      <c r="Y5" s="205">
        <v>4</v>
      </c>
      <c r="Z5" s="205">
        <v>0</v>
      </c>
      <c r="AA5" s="205">
        <v>0</v>
      </c>
      <c r="AB5" s="205">
        <v>0</v>
      </c>
      <c r="AC5" s="205">
        <v>0</v>
      </c>
      <c r="AD5" s="205">
        <v>1</v>
      </c>
      <c r="AE5" s="205">
        <v>0</v>
      </c>
      <c r="AF5" s="205">
        <v>0</v>
      </c>
      <c r="AG5" s="205">
        <v>0</v>
      </c>
      <c r="AH5" s="205">
        <v>9</v>
      </c>
      <c r="AI5" s="205">
        <v>0</v>
      </c>
      <c r="AJ5" s="205">
        <v>0</v>
      </c>
      <c r="AK5" s="205">
        <v>0</v>
      </c>
      <c r="AL5" s="205">
        <v>3</v>
      </c>
      <c r="AM5" s="205">
        <v>8</v>
      </c>
      <c r="AN5" s="205">
        <v>0</v>
      </c>
      <c r="AO5" s="205">
        <v>0</v>
      </c>
      <c r="AP5" s="205">
        <v>0</v>
      </c>
      <c r="AQ5" s="205">
        <v>0</v>
      </c>
      <c r="AR5" s="205">
        <v>2</v>
      </c>
      <c r="AS5" s="205">
        <v>1</v>
      </c>
      <c r="AT5" s="205">
        <v>0</v>
      </c>
      <c r="AU5" s="205">
        <v>1</v>
      </c>
    </row>
    <row r="6" spans="1:47" x14ac:dyDescent="0.3">
      <c r="A6" s="203">
        <f t="shared" si="0"/>
        <v>1</v>
      </c>
      <c r="B6" s="203" t="str">
        <f t="shared" si="0"/>
        <v>CALIFORNIA</v>
      </c>
      <c r="E6" s="205">
        <v>1</v>
      </c>
      <c r="F6" s="206" t="s">
        <v>45</v>
      </c>
      <c r="G6" s="205">
        <v>2798</v>
      </c>
      <c r="H6" s="205">
        <v>4</v>
      </c>
      <c r="I6" s="205">
        <v>3</v>
      </c>
      <c r="J6" s="205">
        <v>42</v>
      </c>
      <c r="K6" s="205">
        <v>17</v>
      </c>
      <c r="L6" s="205">
        <v>35</v>
      </c>
      <c r="M6" s="205">
        <v>204</v>
      </c>
      <c r="N6" s="205">
        <v>4</v>
      </c>
      <c r="O6" s="205">
        <v>14</v>
      </c>
      <c r="P6" s="205">
        <v>6</v>
      </c>
      <c r="Q6" s="205">
        <v>2</v>
      </c>
      <c r="R6" s="205">
        <v>12</v>
      </c>
      <c r="S6" s="205">
        <v>0</v>
      </c>
      <c r="T6" s="205">
        <v>12</v>
      </c>
      <c r="U6" s="205">
        <v>15</v>
      </c>
      <c r="V6" s="205">
        <v>55</v>
      </c>
      <c r="W6" s="205">
        <v>26</v>
      </c>
      <c r="X6" s="205">
        <v>1130</v>
      </c>
      <c r="Y6" s="205">
        <v>134</v>
      </c>
      <c r="Z6" s="205">
        <v>13</v>
      </c>
      <c r="AA6" s="205">
        <v>7</v>
      </c>
      <c r="AB6" s="205">
        <v>28</v>
      </c>
      <c r="AC6" s="205">
        <v>1</v>
      </c>
      <c r="AD6" s="205">
        <v>12</v>
      </c>
      <c r="AE6" s="205">
        <v>4</v>
      </c>
      <c r="AF6" s="205">
        <v>6</v>
      </c>
      <c r="AG6" s="205">
        <v>3</v>
      </c>
      <c r="AH6" s="205">
        <v>282</v>
      </c>
      <c r="AI6" s="205">
        <v>10</v>
      </c>
      <c r="AJ6" s="205">
        <v>24</v>
      </c>
      <c r="AK6" s="205">
        <v>3</v>
      </c>
      <c r="AL6" s="205">
        <v>225</v>
      </c>
      <c r="AM6" s="205">
        <v>163</v>
      </c>
      <c r="AN6" s="205">
        <v>11</v>
      </c>
      <c r="AO6" s="205">
        <v>113</v>
      </c>
      <c r="AP6" s="205">
        <v>1</v>
      </c>
      <c r="AQ6" s="205">
        <v>21</v>
      </c>
      <c r="AR6" s="205">
        <v>84</v>
      </c>
      <c r="AS6" s="205">
        <v>16</v>
      </c>
      <c r="AT6" s="205">
        <v>21</v>
      </c>
      <c r="AU6" s="205">
        <v>35</v>
      </c>
    </row>
    <row r="7" spans="1:47" x14ac:dyDescent="0.3">
      <c r="A7" s="203">
        <f t="shared" si="0"/>
        <v>1</v>
      </c>
      <c r="B7" s="203" t="str">
        <f t="shared" si="0"/>
        <v>COLORADO</v>
      </c>
      <c r="E7" s="205">
        <v>1</v>
      </c>
      <c r="F7" s="206" t="s">
        <v>46</v>
      </c>
      <c r="G7" s="205">
        <v>431</v>
      </c>
      <c r="H7" s="205">
        <v>0</v>
      </c>
      <c r="I7" s="205">
        <v>1</v>
      </c>
      <c r="J7" s="205">
        <v>12</v>
      </c>
      <c r="K7" s="205">
        <v>3</v>
      </c>
      <c r="L7" s="205">
        <v>10</v>
      </c>
      <c r="M7" s="205">
        <v>38</v>
      </c>
      <c r="N7" s="205">
        <v>0</v>
      </c>
      <c r="O7" s="205">
        <v>2</v>
      </c>
      <c r="P7" s="205">
        <v>0</v>
      </c>
      <c r="Q7" s="205">
        <v>0</v>
      </c>
      <c r="R7" s="205">
        <v>3</v>
      </c>
      <c r="S7" s="205">
        <v>0</v>
      </c>
      <c r="T7" s="205">
        <v>0</v>
      </c>
      <c r="U7" s="205">
        <v>3</v>
      </c>
      <c r="V7" s="205">
        <v>6</v>
      </c>
      <c r="W7" s="205">
        <v>2</v>
      </c>
      <c r="X7" s="205">
        <v>139</v>
      </c>
      <c r="Y7" s="205">
        <v>17</v>
      </c>
      <c r="Z7" s="205">
        <v>0</v>
      </c>
      <c r="AA7" s="205">
        <v>0</v>
      </c>
      <c r="AB7" s="205">
        <v>0</v>
      </c>
      <c r="AC7" s="205">
        <v>3</v>
      </c>
      <c r="AD7" s="205">
        <v>2</v>
      </c>
      <c r="AE7" s="205">
        <v>0</v>
      </c>
      <c r="AF7" s="205">
        <v>2</v>
      </c>
      <c r="AG7" s="205">
        <v>0</v>
      </c>
      <c r="AH7" s="205">
        <v>48</v>
      </c>
      <c r="AI7" s="205">
        <v>2</v>
      </c>
      <c r="AJ7" s="205">
        <v>2</v>
      </c>
      <c r="AK7" s="205">
        <v>2</v>
      </c>
      <c r="AL7" s="205">
        <v>34</v>
      </c>
      <c r="AM7" s="205">
        <v>25</v>
      </c>
      <c r="AN7" s="205">
        <v>2</v>
      </c>
      <c r="AO7" s="205">
        <v>29</v>
      </c>
      <c r="AP7" s="205">
        <v>0</v>
      </c>
      <c r="AQ7" s="205">
        <v>1</v>
      </c>
      <c r="AR7" s="205">
        <v>31</v>
      </c>
      <c r="AS7" s="205">
        <v>3</v>
      </c>
      <c r="AT7" s="205">
        <v>5</v>
      </c>
      <c r="AU7" s="205">
        <v>4</v>
      </c>
    </row>
    <row r="8" spans="1:47" x14ac:dyDescent="0.3">
      <c r="A8" s="203">
        <f t="shared" si="0"/>
        <v>1</v>
      </c>
      <c r="B8" s="203" t="str">
        <f t="shared" si="0"/>
        <v>CONNECTICUT</v>
      </c>
      <c r="E8" s="205">
        <v>1</v>
      </c>
      <c r="F8" s="206" t="s">
        <v>47</v>
      </c>
      <c r="G8" s="205">
        <v>67</v>
      </c>
      <c r="H8" s="205">
        <v>0</v>
      </c>
      <c r="I8" s="205">
        <v>0</v>
      </c>
      <c r="J8" s="205">
        <v>1</v>
      </c>
      <c r="K8" s="205">
        <v>1</v>
      </c>
      <c r="L8" s="205">
        <v>0</v>
      </c>
      <c r="M8" s="205">
        <v>2</v>
      </c>
      <c r="N8" s="205">
        <v>0</v>
      </c>
      <c r="O8" s="205">
        <v>0</v>
      </c>
      <c r="P8" s="205">
        <v>0</v>
      </c>
      <c r="Q8" s="205">
        <v>0</v>
      </c>
      <c r="R8" s="205">
        <v>1</v>
      </c>
      <c r="S8" s="205">
        <v>0</v>
      </c>
      <c r="T8" s="205">
        <v>1</v>
      </c>
      <c r="U8" s="205">
        <v>0</v>
      </c>
      <c r="V8" s="205">
        <v>1</v>
      </c>
      <c r="W8" s="205">
        <v>1</v>
      </c>
      <c r="X8" s="205">
        <v>35</v>
      </c>
      <c r="Y8" s="205">
        <v>5</v>
      </c>
      <c r="Z8" s="205">
        <v>0</v>
      </c>
      <c r="AA8" s="205">
        <v>0</v>
      </c>
      <c r="AB8" s="205">
        <v>0</v>
      </c>
      <c r="AC8" s="205">
        <v>0</v>
      </c>
      <c r="AD8" s="205">
        <v>0</v>
      </c>
      <c r="AE8" s="205">
        <v>0</v>
      </c>
      <c r="AF8" s="205">
        <v>0</v>
      </c>
      <c r="AG8" s="205">
        <v>0</v>
      </c>
      <c r="AH8" s="205">
        <v>7</v>
      </c>
      <c r="AI8" s="205">
        <v>0</v>
      </c>
      <c r="AJ8" s="205">
        <v>0</v>
      </c>
      <c r="AK8" s="205">
        <v>1</v>
      </c>
      <c r="AL8" s="205">
        <v>2</v>
      </c>
      <c r="AM8" s="205">
        <v>3</v>
      </c>
      <c r="AN8" s="205">
        <v>0</v>
      </c>
      <c r="AO8" s="205">
        <v>5</v>
      </c>
      <c r="AP8" s="205">
        <v>0</v>
      </c>
      <c r="AQ8" s="205">
        <v>0</v>
      </c>
      <c r="AR8" s="205">
        <v>1</v>
      </c>
      <c r="AS8" s="205">
        <v>0</v>
      </c>
      <c r="AT8" s="205">
        <v>0</v>
      </c>
      <c r="AU8" s="205">
        <v>0</v>
      </c>
    </row>
    <row r="9" spans="1:47" x14ac:dyDescent="0.3">
      <c r="A9" s="203">
        <f t="shared" si="0"/>
        <v>1</v>
      </c>
      <c r="B9" s="203" t="str">
        <f t="shared" si="0"/>
        <v>DELAWARE</v>
      </c>
      <c r="E9" s="205">
        <v>1</v>
      </c>
      <c r="F9" s="206" t="s">
        <v>48</v>
      </c>
      <c r="G9" s="205">
        <v>11</v>
      </c>
      <c r="H9" s="205">
        <v>0</v>
      </c>
      <c r="I9" s="205">
        <v>0</v>
      </c>
      <c r="J9" s="205">
        <v>0</v>
      </c>
      <c r="K9" s="205">
        <v>0</v>
      </c>
      <c r="L9" s="205">
        <v>0</v>
      </c>
      <c r="M9" s="205">
        <v>0</v>
      </c>
      <c r="N9" s="205">
        <v>0</v>
      </c>
      <c r="O9" s="205">
        <v>0</v>
      </c>
      <c r="P9" s="205">
        <v>0</v>
      </c>
      <c r="Q9" s="205">
        <v>0</v>
      </c>
      <c r="R9" s="205">
        <v>0</v>
      </c>
      <c r="S9" s="205">
        <v>0</v>
      </c>
      <c r="T9" s="205">
        <v>0</v>
      </c>
      <c r="U9" s="205">
        <v>0</v>
      </c>
      <c r="V9" s="205">
        <v>0</v>
      </c>
      <c r="W9" s="205">
        <v>0</v>
      </c>
      <c r="X9" s="205">
        <v>3</v>
      </c>
      <c r="Y9" s="205">
        <v>1</v>
      </c>
      <c r="Z9" s="205">
        <v>0</v>
      </c>
      <c r="AA9" s="205">
        <v>0</v>
      </c>
      <c r="AB9" s="205">
        <v>0</v>
      </c>
      <c r="AC9" s="205">
        <v>0</v>
      </c>
      <c r="AD9" s="205">
        <v>0</v>
      </c>
      <c r="AE9" s="205">
        <v>0</v>
      </c>
      <c r="AF9" s="205">
        <v>0</v>
      </c>
      <c r="AG9" s="205">
        <v>0</v>
      </c>
      <c r="AH9" s="205">
        <v>2</v>
      </c>
      <c r="AI9" s="205">
        <v>0</v>
      </c>
      <c r="AJ9" s="205">
        <v>0</v>
      </c>
      <c r="AK9" s="205">
        <v>0</v>
      </c>
      <c r="AL9" s="205">
        <v>3</v>
      </c>
      <c r="AM9" s="205">
        <v>1</v>
      </c>
      <c r="AN9" s="205">
        <v>0</v>
      </c>
      <c r="AO9" s="205">
        <v>1</v>
      </c>
      <c r="AP9" s="205">
        <v>0</v>
      </c>
      <c r="AQ9" s="205">
        <v>0</v>
      </c>
      <c r="AR9" s="205">
        <v>0</v>
      </c>
      <c r="AS9" s="205">
        <v>0</v>
      </c>
      <c r="AT9" s="205">
        <v>0</v>
      </c>
      <c r="AU9" s="205">
        <v>0</v>
      </c>
    </row>
    <row r="10" spans="1:47" x14ac:dyDescent="0.3">
      <c r="A10" s="203">
        <f t="shared" si="0"/>
        <v>1</v>
      </c>
      <c r="B10" s="203" t="str">
        <f t="shared" si="0"/>
        <v>FLORIDA</v>
      </c>
      <c r="E10" s="205">
        <v>1</v>
      </c>
      <c r="F10" s="206" t="s">
        <v>49</v>
      </c>
      <c r="G10" s="205">
        <v>637</v>
      </c>
      <c r="H10" s="205">
        <v>1</v>
      </c>
      <c r="I10" s="205">
        <v>0</v>
      </c>
      <c r="J10" s="205">
        <v>8</v>
      </c>
      <c r="K10" s="205">
        <v>4</v>
      </c>
      <c r="L10" s="205">
        <v>9</v>
      </c>
      <c r="M10" s="205">
        <v>37</v>
      </c>
      <c r="N10" s="205">
        <v>0</v>
      </c>
      <c r="O10" s="205">
        <v>2</v>
      </c>
      <c r="P10" s="205">
        <v>1</v>
      </c>
      <c r="Q10" s="205">
        <v>0</v>
      </c>
      <c r="R10" s="205">
        <v>2</v>
      </c>
      <c r="S10" s="205">
        <v>0</v>
      </c>
      <c r="T10" s="205">
        <v>3</v>
      </c>
      <c r="U10" s="205">
        <v>2</v>
      </c>
      <c r="V10" s="205">
        <v>14</v>
      </c>
      <c r="W10" s="205">
        <v>1</v>
      </c>
      <c r="X10" s="205">
        <v>252</v>
      </c>
      <c r="Y10" s="205">
        <v>36</v>
      </c>
      <c r="Z10" s="205">
        <v>3</v>
      </c>
      <c r="AA10" s="205">
        <v>0</v>
      </c>
      <c r="AB10" s="205">
        <v>4</v>
      </c>
      <c r="AC10" s="205">
        <v>1</v>
      </c>
      <c r="AD10" s="205">
        <v>7</v>
      </c>
      <c r="AE10" s="205">
        <v>1</v>
      </c>
      <c r="AF10" s="205">
        <v>1</v>
      </c>
      <c r="AG10" s="205">
        <v>3</v>
      </c>
      <c r="AH10" s="205">
        <v>72</v>
      </c>
      <c r="AI10" s="205">
        <v>0</v>
      </c>
      <c r="AJ10" s="205">
        <v>8</v>
      </c>
      <c r="AK10" s="205">
        <v>0</v>
      </c>
      <c r="AL10" s="205">
        <v>62</v>
      </c>
      <c r="AM10" s="205">
        <v>38</v>
      </c>
      <c r="AN10" s="205">
        <v>1</v>
      </c>
      <c r="AO10" s="205">
        <v>25</v>
      </c>
      <c r="AP10" s="205">
        <v>0</v>
      </c>
      <c r="AQ10" s="205">
        <v>6</v>
      </c>
      <c r="AR10" s="205">
        <v>15</v>
      </c>
      <c r="AS10" s="205">
        <v>4</v>
      </c>
      <c r="AT10" s="205">
        <v>6</v>
      </c>
      <c r="AU10" s="205">
        <v>8</v>
      </c>
    </row>
    <row r="11" spans="1:47" x14ac:dyDescent="0.3">
      <c r="A11" s="203">
        <f t="shared" si="0"/>
        <v>1</v>
      </c>
      <c r="B11" s="203" t="str">
        <f t="shared" si="0"/>
        <v>GEORGIA</v>
      </c>
      <c r="E11" s="205">
        <v>1</v>
      </c>
      <c r="F11" s="206" t="s">
        <v>50</v>
      </c>
      <c r="G11" s="205">
        <v>244</v>
      </c>
      <c r="H11" s="205">
        <v>0</v>
      </c>
      <c r="I11" s="205">
        <v>0</v>
      </c>
      <c r="J11" s="205">
        <v>2</v>
      </c>
      <c r="K11" s="205">
        <v>2</v>
      </c>
      <c r="L11" s="205">
        <v>1</v>
      </c>
      <c r="M11" s="205">
        <v>8</v>
      </c>
      <c r="N11" s="205">
        <v>0</v>
      </c>
      <c r="O11" s="205">
        <v>0</v>
      </c>
      <c r="P11" s="205">
        <v>0</v>
      </c>
      <c r="Q11" s="205">
        <v>0</v>
      </c>
      <c r="R11" s="205">
        <v>1</v>
      </c>
      <c r="S11" s="205">
        <v>0</v>
      </c>
      <c r="T11" s="205">
        <v>1</v>
      </c>
      <c r="U11" s="205">
        <v>1</v>
      </c>
      <c r="V11" s="205">
        <v>0</v>
      </c>
      <c r="W11" s="205">
        <v>0</v>
      </c>
      <c r="X11" s="205">
        <v>122</v>
      </c>
      <c r="Y11" s="205">
        <v>11</v>
      </c>
      <c r="Z11" s="205">
        <v>1</v>
      </c>
      <c r="AA11" s="205">
        <v>0</v>
      </c>
      <c r="AB11" s="205">
        <v>0</v>
      </c>
      <c r="AC11" s="205">
        <v>0</v>
      </c>
      <c r="AD11" s="205">
        <v>1</v>
      </c>
      <c r="AE11" s="205">
        <v>0</v>
      </c>
      <c r="AF11" s="205">
        <v>0</v>
      </c>
      <c r="AG11" s="205">
        <v>0</v>
      </c>
      <c r="AH11" s="205">
        <v>39</v>
      </c>
      <c r="AI11" s="205">
        <v>0</v>
      </c>
      <c r="AJ11" s="205">
        <v>3</v>
      </c>
      <c r="AK11" s="205">
        <v>0</v>
      </c>
      <c r="AL11" s="205">
        <v>14</v>
      </c>
      <c r="AM11" s="205">
        <v>10</v>
      </c>
      <c r="AN11" s="205">
        <v>0</v>
      </c>
      <c r="AO11" s="205">
        <v>14</v>
      </c>
      <c r="AP11" s="205">
        <v>0</v>
      </c>
      <c r="AQ11" s="205">
        <v>2</v>
      </c>
      <c r="AR11" s="205">
        <v>2</v>
      </c>
      <c r="AS11" s="205">
        <v>2</v>
      </c>
      <c r="AT11" s="205">
        <v>3</v>
      </c>
      <c r="AU11" s="205">
        <v>4</v>
      </c>
    </row>
    <row r="12" spans="1:47" x14ac:dyDescent="0.3">
      <c r="A12" s="203">
        <f t="shared" si="0"/>
        <v>1</v>
      </c>
      <c r="B12" s="203" t="str">
        <f t="shared" si="0"/>
        <v>HAWAII</v>
      </c>
      <c r="E12" s="205">
        <v>1</v>
      </c>
      <c r="F12" s="206" t="s">
        <v>51</v>
      </c>
      <c r="G12" s="205">
        <v>225</v>
      </c>
      <c r="H12" s="205">
        <v>0</v>
      </c>
      <c r="I12" s="205">
        <v>0</v>
      </c>
      <c r="J12" s="205">
        <v>3</v>
      </c>
      <c r="K12" s="205">
        <v>3</v>
      </c>
      <c r="L12" s="205">
        <v>2</v>
      </c>
      <c r="M12" s="205">
        <v>18</v>
      </c>
      <c r="N12" s="205">
        <v>0</v>
      </c>
      <c r="O12" s="205">
        <v>2</v>
      </c>
      <c r="P12" s="205">
        <v>0</v>
      </c>
      <c r="Q12" s="205">
        <v>0</v>
      </c>
      <c r="R12" s="205">
        <v>0</v>
      </c>
      <c r="S12" s="205">
        <v>0</v>
      </c>
      <c r="T12" s="205">
        <v>0</v>
      </c>
      <c r="U12" s="205">
        <v>1</v>
      </c>
      <c r="V12" s="205">
        <v>5</v>
      </c>
      <c r="W12" s="205">
        <v>0</v>
      </c>
      <c r="X12" s="205">
        <v>77</v>
      </c>
      <c r="Y12" s="205">
        <v>20</v>
      </c>
      <c r="Z12" s="205">
        <v>2</v>
      </c>
      <c r="AA12" s="205">
        <v>1</v>
      </c>
      <c r="AB12" s="205">
        <v>0</v>
      </c>
      <c r="AC12" s="205">
        <v>0</v>
      </c>
      <c r="AD12" s="205">
        <v>0</v>
      </c>
      <c r="AE12" s="205">
        <v>1</v>
      </c>
      <c r="AF12" s="205">
        <v>0</v>
      </c>
      <c r="AG12" s="205">
        <v>0</v>
      </c>
      <c r="AH12" s="205">
        <v>34</v>
      </c>
      <c r="AI12" s="205">
        <v>0</v>
      </c>
      <c r="AJ12" s="205">
        <v>5</v>
      </c>
      <c r="AK12" s="205">
        <v>1</v>
      </c>
      <c r="AL12" s="205">
        <v>16</v>
      </c>
      <c r="AM12" s="205">
        <v>7</v>
      </c>
      <c r="AN12" s="205">
        <v>0</v>
      </c>
      <c r="AO12" s="205">
        <v>9</v>
      </c>
      <c r="AP12" s="205">
        <v>0</v>
      </c>
      <c r="AQ12" s="205">
        <v>0</v>
      </c>
      <c r="AR12" s="205">
        <v>4</v>
      </c>
      <c r="AS12" s="205">
        <v>5</v>
      </c>
      <c r="AT12" s="205">
        <v>5</v>
      </c>
      <c r="AU12" s="205">
        <v>4</v>
      </c>
    </row>
    <row r="13" spans="1:47" x14ac:dyDescent="0.3">
      <c r="A13" s="203">
        <f t="shared" si="0"/>
        <v>1</v>
      </c>
      <c r="B13" s="203" t="str">
        <f t="shared" si="0"/>
        <v>IDAHO</v>
      </c>
      <c r="E13" s="205">
        <v>1</v>
      </c>
      <c r="F13" s="206" t="s">
        <v>52</v>
      </c>
      <c r="G13" s="205">
        <v>493</v>
      </c>
      <c r="H13" s="205">
        <v>0</v>
      </c>
      <c r="I13" s="205">
        <v>23</v>
      </c>
      <c r="J13" s="205">
        <v>22</v>
      </c>
      <c r="K13" s="205">
        <v>6</v>
      </c>
      <c r="L13" s="205">
        <v>4</v>
      </c>
      <c r="M13" s="205">
        <v>32</v>
      </c>
      <c r="N13" s="205">
        <v>2</v>
      </c>
      <c r="O13" s="205">
        <v>2</v>
      </c>
      <c r="P13" s="205">
        <v>2</v>
      </c>
      <c r="Q13" s="205">
        <v>1</v>
      </c>
      <c r="R13" s="205">
        <v>8</v>
      </c>
      <c r="S13" s="205">
        <v>1</v>
      </c>
      <c r="T13" s="205">
        <v>10</v>
      </c>
      <c r="U13" s="205">
        <v>7</v>
      </c>
      <c r="V13" s="205">
        <v>3</v>
      </c>
      <c r="W13" s="205">
        <v>5</v>
      </c>
      <c r="X13" s="205">
        <v>46</v>
      </c>
      <c r="Y13" s="205">
        <v>24</v>
      </c>
      <c r="Z13" s="205">
        <v>2</v>
      </c>
      <c r="AA13" s="205">
        <v>0</v>
      </c>
      <c r="AB13" s="205">
        <v>4</v>
      </c>
      <c r="AC13" s="205">
        <v>0</v>
      </c>
      <c r="AD13" s="205">
        <v>1</v>
      </c>
      <c r="AE13" s="205">
        <v>3</v>
      </c>
      <c r="AF13" s="205">
        <v>2</v>
      </c>
      <c r="AG13" s="205">
        <v>7</v>
      </c>
      <c r="AH13" s="205">
        <v>29</v>
      </c>
      <c r="AI13" s="205">
        <v>2</v>
      </c>
      <c r="AJ13" s="205">
        <v>4</v>
      </c>
      <c r="AK13" s="205">
        <v>0</v>
      </c>
      <c r="AL13" s="205">
        <v>27</v>
      </c>
      <c r="AM13" s="205">
        <v>124</v>
      </c>
      <c r="AN13" s="205">
        <v>8</v>
      </c>
      <c r="AO13" s="205">
        <v>16</v>
      </c>
      <c r="AP13" s="205">
        <v>0</v>
      </c>
      <c r="AQ13" s="205">
        <v>3</v>
      </c>
      <c r="AR13" s="205">
        <v>8</v>
      </c>
      <c r="AS13" s="205">
        <v>41</v>
      </c>
      <c r="AT13" s="205">
        <v>12</v>
      </c>
      <c r="AU13" s="205">
        <v>2</v>
      </c>
    </row>
    <row r="14" spans="1:47" x14ac:dyDescent="0.3">
      <c r="A14" s="203">
        <f t="shared" si="0"/>
        <v>1</v>
      </c>
      <c r="B14" s="203" t="str">
        <f t="shared" si="0"/>
        <v>ILLINOIS</v>
      </c>
      <c r="E14" s="205">
        <v>1</v>
      </c>
      <c r="F14" s="206" t="s">
        <v>53</v>
      </c>
      <c r="G14" s="205">
        <v>333</v>
      </c>
      <c r="H14" s="205">
        <v>0</v>
      </c>
      <c r="I14" s="205">
        <v>0</v>
      </c>
      <c r="J14" s="205">
        <v>4</v>
      </c>
      <c r="K14" s="205">
        <v>2</v>
      </c>
      <c r="L14" s="205">
        <v>3</v>
      </c>
      <c r="M14" s="205">
        <v>13</v>
      </c>
      <c r="N14" s="205">
        <v>0</v>
      </c>
      <c r="O14" s="205">
        <v>2</v>
      </c>
      <c r="P14" s="205">
        <v>0</v>
      </c>
      <c r="Q14" s="205">
        <v>0</v>
      </c>
      <c r="R14" s="205">
        <v>0</v>
      </c>
      <c r="S14" s="205">
        <v>0</v>
      </c>
      <c r="T14" s="205">
        <v>2</v>
      </c>
      <c r="U14" s="205">
        <v>2</v>
      </c>
      <c r="V14" s="205">
        <v>2</v>
      </c>
      <c r="W14" s="205">
        <v>1</v>
      </c>
      <c r="X14" s="205">
        <v>172</v>
      </c>
      <c r="Y14" s="205">
        <v>16</v>
      </c>
      <c r="Z14" s="205">
        <v>1</v>
      </c>
      <c r="AA14" s="205">
        <v>0</v>
      </c>
      <c r="AB14" s="205">
        <v>0</v>
      </c>
      <c r="AC14" s="205">
        <v>1</v>
      </c>
      <c r="AD14" s="205">
        <v>2</v>
      </c>
      <c r="AE14" s="205">
        <v>0</v>
      </c>
      <c r="AF14" s="205">
        <v>0</v>
      </c>
      <c r="AG14" s="205">
        <v>0</v>
      </c>
      <c r="AH14" s="205">
        <v>29</v>
      </c>
      <c r="AI14" s="205">
        <v>0</v>
      </c>
      <c r="AJ14" s="205">
        <v>1</v>
      </c>
      <c r="AK14" s="205">
        <v>0</v>
      </c>
      <c r="AL14" s="205">
        <v>35</v>
      </c>
      <c r="AM14" s="205">
        <v>13</v>
      </c>
      <c r="AN14" s="205">
        <v>3</v>
      </c>
      <c r="AO14" s="205">
        <v>8</v>
      </c>
      <c r="AP14" s="205">
        <v>0</v>
      </c>
      <c r="AQ14" s="205">
        <v>1</v>
      </c>
      <c r="AR14" s="205">
        <v>7</v>
      </c>
      <c r="AS14" s="205">
        <v>5</v>
      </c>
      <c r="AT14" s="205">
        <v>2</v>
      </c>
      <c r="AU14" s="205">
        <v>6</v>
      </c>
    </row>
    <row r="15" spans="1:47" x14ac:dyDescent="0.3">
      <c r="A15" s="203">
        <f t="shared" si="0"/>
        <v>1</v>
      </c>
      <c r="B15" s="203" t="str">
        <f t="shared" si="0"/>
        <v>INDIANA</v>
      </c>
      <c r="E15" s="205">
        <v>1</v>
      </c>
      <c r="F15" s="206" t="s">
        <v>54</v>
      </c>
      <c r="G15" s="205">
        <v>141</v>
      </c>
      <c r="H15" s="205">
        <v>0</v>
      </c>
      <c r="I15" s="205">
        <v>0</v>
      </c>
      <c r="J15" s="205">
        <v>2</v>
      </c>
      <c r="K15" s="205">
        <v>0</v>
      </c>
      <c r="L15" s="205">
        <v>2</v>
      </c>
      <c r="M15" s="205">
        <v>8</v>
      </c>
      <c r="N15" s="205">
        <v>0</v>
      </c>
      <c r="O15" s="205">
        <v>1</v>
      </c>
      <c r="P15" s="205">
        <v>0</v>
      </c>
      <c r="Q15" s="205">
        <v>0</v>
      </c>
      <c r="R15" s="205">
        <v>0</v>
      </c>
      <c r="S15" s="205">
        <v>0</v>
      </c>
      <c r="T15" s="205">
        <v>1</v>
      </c>
      <c r="U15" s="205">
        <v>1</v>
      </c>
      <c r="V15" s="205">
        <v>4</v>
      </c>
      <c r="W15" s="205">
        <v>0</v>
      </c>
      <c r="X15" s="205">
        <v>62</v>
      </c>
      <c r="Y15" s="205">
        <v>5</v>
      </c>
      <c r="Z15" s="205">
        <v>0</v>
      </c>
      <c r="AA15" s="205">
        <v>0</v>
      </c>
      <c r="AB15" s="205">
        <v>1</v>
      </c>
      <c r="AC15" s="205">
        <v>0</v>
      </c>
      <c r="AD15" s="205">
        <v>1</v>
      </c>
      <c r="AE15" s="205">
        <v>0</v>
      </c>
      <c r="AF15" s="205">
        <v>0</v>
      </c>
      <c r="AG15" s="205">
        <v>0</v>
      </c>
      <c r="AH15" s="205">
        <v>19</v>
      </c>
      <c r="AI15" s="205">
        <v>0</v>
      </c>
      <c r="AJ15" s="205">
        <v>0</v>
      </c>
      <c r="AK15" s="205">
        <v>0</v>
      </c>
      <c r="AL15" s="205">
        <v>12</v>
      </c>
      <c r="AM15" s="205">
        <v>8</v>
      </c>
      <c r="AN15" s="205">
        <v>1</v>
      </c>
      <c r="AO15" s="205">
        <v>7</v>
      </c>
      <c r="AP15" s="205">
        <v>0</v>
      </c>
      <c r="AQ15" s="205">
        <v>1</v>
      </c>
      <c r="AR15" s="205">
        <v>1</v>
      </c>
      <c r="AS15" s="205">
        <v>1</v>
      </c>
      <c r="AT15" s="205">
        <v>1</v>
      </c>
      <c r="AU15" s="205">
        <v>2</v>
      </c>
    </row>
    <row r="16" spans="1:47" x14ac:dyDescent="0.3">
      <c r="A16" s="203">
        <f t="shared" si="0"/>
        <v>1</v>
      </c>
      <c r="B16" s="203" t="str">
        <f t="shared" si="0"/>
        <v>IOWA</v>
      </c>
      <c r="E16" s="205">
        <v>1</v>
      </c>
      <c r="F16" s="206" t="s">
        <v>55</v>
      </c>
      <c r="G16" s="205">
        <v>60</v>
      </c>
      <c r="H16" s="205">
        <v>0</v>
      </c>
      <c r="I16" s="205">
        <v>0</v>
      </c>
      <c r="J16" s="205">
        <v>1</v>
      </c>
      <c r="K16" s="205">
        <v>1</v>
      </c>
      <c r="L16" s="205">
        <v>0</v>
      </c>
      <c r="M16" s="205">
        <v>4</v>
      </c>
      <c r="N16" s="205">
        <v>0</v>
      </c>
      <c r="O16" s="205">
        <v>1</v>
      </c>
      <c r="P16" s="205">
        <v>0</v>
      </c>
      <c r="Q16" s="205">
        <v>0</v>
      </c>
      <c r="R16" s="205">
        <v>0</v>
      </c>
      <c r="S16" s="205">
        <v>0</v>
      </c>
      <c r="T16" s="205">
        <v>1</v>
      </c>
      <c r="U16" s="205">
        <v>0</v>
      </c>
      <c r="V16" s="205">
        <v>0</v>
      </c>
      <c r="W16" s="205">
        <v>0</v>
      </c>
      <c r="X16" s="205">
        <v>22</v>
      </c>
      <c r="Y16" s="205">
        <v>2</v>
      </c>
      <c r="Z16" s="205">
        <v>0</v>
      </c>
      <c r="AA16" s="205">
        <v>1</v>
      </c>
      <c r="AB16" s="205">
        <v>2</v>
      </c>
      <c r="AC16" s="205">
        <v>0</v>
      </c>
      <c r="AD16" s="205">
        <v>1</v>
      </c>
      <c r="AE16" s="205">
        <v>0</v>
      </c>
      <c r="AF16" s="205">
        <v>0</v>
      </c>
      <c r="AG16" s="205">
        <v>0</v>
      </c>
      <c r="AH16" s="205">
        <v>6</v>
      </c>
      <c r="AI16" s="205">
        <v>0</v>
      </c>
      <c r="AJ16" s="205">
        <v>1</v>
      </c>
      <c r="AK16" s="205">
        <v>0</v>
      </c>
      <c r="AL16" s="205">
        <v>6</v>
      </c>
      <c r="AM16" s="205">
        <v>3</v>
      </c>
      <c r="AN16" s="205">
        <v>1</v>
      </c>
      <c r="AO16" s="205">
        <v>2</v>
      </c>
      <c r="AP16" s="205">
        <v>0</v>
      </c>
      <c r="AQ16" s="205">
        <v>0</v>
      </c>
      <c r="AR16" s="205">
        <v>2</v>
      </c>
      <c r="AS16" s="205">
        <v>0</v>
      </c>
      <c r="AT16" s="205">
        <v>2</v>
      </c>
      <c r="AU16" s="205">
        <v>1</v>
      </c>
    </row>
    <row r="17" spans="1:47" x14ac:dyDescent="0.3">
      <c r="A17" s="203">
        <f t="shared" si="0"/>
        <v>1</v>
      </c>
      <c r="B17" s="203" t="str">
        <f t="shared" si="0"/>
        <v>KANSAS</v>
      </c>
      <c r="E17" s="205">
        <v>1</v>
      </c>
      <c r="F17" s="206" t="s">
        <v>56</v>
      </c>
      <c r="G17" s="205">
        <v>104</v>
      </c>
      <c r="H17" s="205">
        <v>0</v>
      </c>
      <c r="I17" s="205">
        <v>0</v>
      </c>
      <c r="J17" s="205">
        <v>2</v>
      </c>
      <c r="K17" s="205">
        <v>2</v>
      </c>
      <c r="L17" s="205">
        <v>2</v>
      </c>
      <c r="M17" s="205">
        <v>1</v>
      </c>
      <c r="N17" s="205">
        <v>0</v>
      </c>
      <c r="O17" s="205">
        <v>0</v>
      </c>
      <c r="P17" s="205">
        <v>0</v>
      </c>
      <c r="Q17" s="205">
        <v>0</v>
      </c>
      <c r="R17" s="205">
        <v>0</v>
      </c>
      <c r="S17" s="205">
        <v>0</v>
      </c>
      <c r="T17" s="205">
        <v>2</v>
      </c>
      <c r="U17" s="205">
        <v>0</v>
      </c>
      <c r="V17" s="205">
        <v>2</v>
      </c>
      <c r="W17" s="205">
        <v>0</v>
      </c>
      <c r="X17" s="205">
        <v>38</v>
      </c>
      <c r="Y17" s="205">
        <v>0</v>
      </c>
      <c r="Z17" s="205">
        <v>0</v>
      </c>
      <c r="AA17" s="205">
        <v>0</v>
      </c>
      <c r="AB17" s="205">
        <v>2</v>
      </c>
      <c r="AC17" s="205">
        <v>0</v>
      </c>
      <c r="AD17" s="205">
        <v>1</v>
      </c>
      <c r="AE17" s="205">
        <v>0</v>
      </c>
      <c r="AF17" s="205">
        <v>1</v>
      </c>
      <c r="AG17" s="205">
        <v>0</v>
      </c>
      <c r="AH17" s="205">
        <v>13</v>
      </c>
      <c r="AI17" s="205">
        <v>0</v>
      </c>
      <c r="AJ17" s="205">
        <v>0</v>
      </c>
      <c r="AK17" s="205">
        <v>1</v>
      </c>
      <c r="AL17" s="205">
        <v>13</v>
      </c>
      <c r="AM17" s="205">
        <v>3</v>
      </c>
      <c r="AN17" s="205">
        <v>0</v>
      </c>
      <c r="AO17" s="205">
        <v>12</v>
      </c>
      <c r="AP17" s="205">
        <v>0</v>
      </c>
      <c r="AQ17" s="205">
        <v>2</v>
      </c>
      <c r="AR17" s="205">
        <v>5</v>
      </c>
      <c r="AS17" s="205">
        <v>1</v>
      </c>
      <c r="AT17" s="205">
        <v>0</v>
      </c>
      <c r="AU17" s="205">
        <v>1</v>
      </c>
    </row>
    <row r="18" spans="1:47" x14ac:dyDescent="0.3">
      <c r="A18" s="203">
        <f t="shared" si="0"/>
        <v>1</v>
      </c>
      <c r="B18" s="203" t="str">
        <f t="shared" si="0"/>
        <v>KENTUCKY</v>
      </c>
      <c r="E18" s="205">
        <v>1</v>
      </c>
      <c r="F18" s="206" t="s">
        <v>57</v>
      </c>
      <c r="G18" s="205">
        <v>62</v>
      </c>
      <c r="H18" s="205">
        <v>0</v>
      </c>
      <c r="I18" s="205">
        <v>0</v>
      </c>
      <c r="J18" s="205">
        <v>2</v>
      </c>
      <c r="K18" s="205">
        <v>0</v>
      </c>
      <c r="L18" s="205">
        <v>1</v>
      </c>
      <c r="M18" s="205">
        <v>0</v>
      </c>
      <c r="N18" s="205">
        <v>0</v>
      </c>
      <c r="O18" s="205">
        <v>0</v>
      </c>
      <c r="P18" s="205">
        <v>0</v>
      </c>
      <c r="Q18" s="205">
        <v>0</v>
      </c>
      <c r="R18" s="205">
        <v>0</v>
      </c>
      <c r="S18" s="205">
        <v>0</v>
      </c>
      <c r="T18" s="205">
        <v>0</v>
      </c>
      <c r="U18" s="205">
        <v>0</v>
      </c>
      <c r="V18" s="205">
        <v>1</v>
      </c>
      <c r="W18" s="205">
        <v>2</v>
      </c>
      <c r="X18" s="205">
        <v>16</v>
      </c>
      <c r="Y18" s="205">
        <v>1</v>
      </c>
      <c r="Z18" s="205">
        <v>0</v>
      </c>
      <c r="AA18" s="205">
        <v>0</v>
      </c>
      <c r="AB18" s="205">
        <v>1</v>
      </c>
      <c r="AC18" s="205">
        <v>0</v>
      </c>
      <c r="AD18" s="205">
        <v>0</v>
      </c>
      <c r="AE18" s="205">
        <v>0</v>
      </c>
      <c r="AF18" s="205">
        <v>0</v>
      </c>
      <c r="AG18" s="205">
        <v>0</v>
      </c>
      <c r="AH18" s="205">
        <v>6</v>
      </c>
      <c r="AI18" s="205">
        <v>0</v>
      </c>
      <c r="AJ18" s="205">
        <v>0</v>
      </c>
      <c r="AK18" s="205">
        <v>1</v>
      </c>
      <c r="AL18" s="205">
        <v>8</v>
      </c>
      <c r="AM18" s="205">
        <v>10</v>
      </c>
      <c r="AN18" s="205">
        <v>0</v>
      </c>
      <c r="AO18" s="205">
        <v>6</v>
      </c>
      <c r="AP18" s="205">
        <v>0</v>
      </c>
      <c r="AQ18" s="205">
        <v>0</v>
      </c>
      <c r="AR18" s="205">
        <v>4</v>
      </c>
      <c r="AS18" s="205">
        <v>1</v>
      </c>
      <c r="AT18" s="205">
        <v>1</v>
      </c>
      <c r="AU18" s="205">
        <v>1</v>
      </c>
    </row>
    <row r="19" spans="1:47" x14ac:dyDescent="0.3">
      <c r="A19" s="203">
        <f t="shared" si="0"/>
        <v>1</v>
      </c>
      <c r="B19" s="203" t="str">
        <f t="shared" si="0"/>
        <v>LOUISIANA</v>
      </c>
      <c r="E19" s="205">
        <v>1</v>
      </c>
      <c r="F19" s="206" t="s">
        <v>58</v>
      </c>
      <c r="G19" s="205">
        <v>92</v>
      </c>
      <c r="H19" s="205">
        <v>1</v>
      </c>
      <c r="I19" s="205">
        <v>0</v>
      </c>
      <c r="J19" s="205">
        <v>2</v>
      </c>
      <c r="K19" s="205">
        <v>1</v>
      </c>
      <c r="L19" s="205">
        <v>0</v>
      </c>
      <c r="M19" s="205">
        <v>5</v>
      </c>
      <c r="N19" s="205">
        <v>0</v>
      </c>
      <c r="O19" s="205">
        <v>0</v>
      </c>
      <c r="P19" s="205">
        <v>0</v>
      </c>
      <c r="Q19" s="205">
        <v>0</v>
      </c>
      <c r="R19" s="205">
        <v>0</v>
      </c>
      <c r="S19" s="205">
        <v>0</v>
      </c>
      <c r="T19" s="205">
        <v>0</v>
      </c>
      <c r="U19" s="205">
        <v>0</v>
      </c>
      <c r="V19" s="205">
        <v>0</v>
      </c>
      <c r="W19" s="205">
        <v>0</v>
      </c>
      <c r="X19" s="205">
        <v>25</v>
      </c>
      <c r="Y19" s="205">
        <v>8</v>
      </c>
      <c r="Z19" s="205">
        <v>0</v>
      </c>
      <c r="AA19" s="205">
        <v>1</v>
      </c>
      <c r="AB19" s="205">
        <v>1</v>
      </c>
      <c r="AC19" s="205">
        <v>0</v>
      </c>
      <c r="AD19" s="205">
        <v>0</v>
      </c>
      <c r="AE19" s="205">
        <v>0</v>
      </c>
      <c r="AF19" s="205">
        <v>0</v>
      </c>
      <c r="AG19" s="205">
        <v>0</v>
      </c>
      <c r="AH19" s="205">
        <v>20</v>
      </c>
      <c r="AI19" s="205">
        <v>0</v>
      </c>
      <c r="AJ19" s="205">
        <v>0</v>
      </c>
      <c r="AK19" s="205">
        <v>1</v>
      </c>
      <c r="AL19" s="205">
        <v>7</v>
      </c>
      <c r="AM19" s="205">
        <v>6</v>
      </c>
      <c r="AN19" s="205">
        <v>1</v>
      </c>
      <c r="AO19" s="205">
        <v>7</v>
      </c>
      <c r="AP19" s="205">
        <v>0</v>
      </c>
      <c r="AQ19" s="205">
        <v>0</v>
      </c>
      <c r="AR19" s="205">
        <v>1</v>
      </c>
      <c r="AS19" s="205">
        <v>1</v>
      </c>
      <c r="AT19" s="205">
        <v>0</v>
      </c>
      <c r="AU19" s="205">
        <v>4</v>
      </c>
    </row>
    <row r="20" spans="1:47" x14ac:dyDescent="0.3">
      <c r="A20" s="203">
        <f t="shared" si="0"/>
        <v>1</v>
      </c>
      <c r="B20" s="203" t="str">
        <f t="shared" si="0"/>
        <v>MAINE</v>
      </c>
      <c r="E20" s="205">
        <v>1</v>
      </c>
      <c r="F20" s="206" t="s">
        <v>59</v>
      </c>
      <c r="G20" s="205">
        <v>23</v>
      </c>
      <c r="H20" s="205">
        <v>0</v>
      </c>
      <c r="I20" s="205">
        <v>0</v>
      </c>
      <c r="J20" s="205">
        <v>0</v>
      </c>
      <c r="K20" s="205">
        <v>2</v>
      </c>
      <c r="L20" s="205">
        <v>0</v>
      </c>
      <c r="M20" s="205">
        <v>0</v>
      </c>
      <c r="N20" s="205">
        <v>0</v>
      </c>
      <c r="O20" s="205">
        <v>0</v>
      </c>
      <c r="P20" s="205">
        <v>0</v>
      </c>
      <c r="Q20" s="205">
        <v>0</v>
      </c>
      <c r="R20" s="205">
        <v>0</v>
      </c>
      <c r="S20" s="205">
        <v>0</v>
      </c>
      <c r="T20" s="205">
        <v>0</v>
      </c>
      <c r="U20" s="205">
        <v>0</v>
      </c>
      <c r="V20" s="205">
        <v>0</v>
      </c>
      <c r="W20" s="205">
        <v>1</v>
      </c>
      <c r="X20" s="205">
        <v>7</v>
      </c>
      <c r="Y20" s="205">
        <v>2</v>
      </c>
      <c r="Z20" s="205">
        <v>0</v>
      </c>
      <c r="AA20" s="205">
        <v>0</v>
      </c>
      <c r="AB20" s="205">
        <v>1</v>
      </c>
      <c r="AC20" s="205">
        <v>0</v>
      </c>
      <c r="AD20" s="205">
        <v>0</v>
      </c>
      <c r="AE20" s="205">
        <v>1</v>
      </c>
      <c r="AF20" s="205">
        <v>0</v>
      </c>
      <c r="AG20" s="205">
        <v>0</v>
      </c>
      <c r="AH20" s="205">
        <v>2</v>
      </c>
      <c r="AI20" s="205">
        <v>1</v>
      </c>
      <c r="AJ20" s="205">
        <v>0</v>
      </c>
      <c r="AK20" s="205">
        <v>0</v>
      </c>
      <c r="AL20" s="205">
        <v>0</v>
      </c>
      <c r="AM20" s="205">
        <v>0</v>
      </c>
      <c r="AN20" s="205">
        <v>0</v>
      </c>
      <c r="AO20" s="205">
        <v>2</v>
      </c>
      <c r="AP20" s="205">
        <v>0</v>
      </c>
      <c r="AQ20" s="205">
        <v>0</v>
      </c>
      <c r="AR20" s="205">
        <v>2</v>
      </c>
      <c r="AS20" s="205">
        <v>2</v>
      </c>
      <c r="AT20" s="205">
        <v>0</v>
      </c>
      <c r="AU20" s="205">
        <v>0</v>
      </c>
    </row>
    <row r="21" spans="1:47" x14ac:dyDescent="0.3">
      <c r="A21" s="203">
        <f t="shared" si="0"/>
        <v>1</v>
      </c>
      <c r="B21" s="203" t="str">
        <f t="shared" si="0"/>
        <v>MARYLAND</v>
      </c>
      <c r="E21" s="205">
        <v>1</v>
      </c>
      <c r="F21" s="206" t="s">
        <v>60</v>
      </c>
      <c r="G21" s="205">
        <v>147</v>
      </c>
      <c r="H21" s="205">
        <v>0</v>
      </c>
      <c r="I21" s="205">
        <v>0</v>
      </c>
      <c r="J21" s="205">
        <v>2</v>
      </c>
      <c r="K21" s="205">
        <v>2</v>
      </c>
      <c r="L21" s="205">
        <v>0</v>
      </c>
      <c r="M21" s="205">
        <v>3</v>
      </c>
      <c r="N21" s="205">
        <v>0</v>
      </c>
      <c r="O21" s="205">
        <v>2</v>
      </c>
      <c r="P21" s="205">
        <v>0</v>
      </c>
      <c r="Q21" s="205">
        <v>0</v>
      </c>
      <c r="R21" s="205">
        <v>1</v>
      </c>
      <c r="S21" s="205">
        <v>0</v>
      </c>
      <c r="T21" s="205">
        <v>0</v>
      </c>
      <c r="U21" s="205">
        <v>0</v>
      </c>
      <c r="V21" s="205">
        <v>2</v>
      </c>
      <c r="W21" s="205">
        <v>0</v>
      </c>
      <c r="X21" s="205">
        <v>81</v>
      </c>
      <c r="Y21" s="205">
        <v>9</v>
      </c>
      <c r="Z21" s="205">
        <v>0</v>
      </c>
      <c r="AA21" s="205">
        <v>0</v>
      </c>
      <c r="AB21" s="205">
        <v>2</v>
      </c>
      <c r="AC21" s="205">
        <v>0</v>
      </c>
      <c r="AD21" s="205">
        <v>0</v>
      </c>
      <c r="AE21" s="205">
        <v>0</v>
      </c>
      <c r="AF21" s="205">
        <v>0</v>
      </c>
      <c r="AG21" s="205">
        <v>0</v>
      </c>
      <c r="AH21" s="205">
        <v>12</v>
      </c>
      <c r="AI21" s="205">
        <v>0</v>
      </c>
      <c r="AJ21" s="205">
        <v>3</v>
      </c>
      <c r="AK21" s="205">
        <v>0</v>
      </c>
      <c r="AL21" s="205">
        <v>7</v>
      </c>
      <c r="AM21" s="205">
        <v>4</v>
      </c>
      <c r="AN21" s="205">
        <v>0</v>
      </c>
      <c r="AO21" s="205">
        <v>7</v>
      </c>
      <c r="AP21" s="205">
        <v>0</v>
      </c>
      <c r="AQ21" s="205">
        <v>0</v>
      </c>
      <c r="AR21" s="205">
        <v>2</v>
      </c>
      <c r="AS21" s="205">
        <v>0</v>
      </c>
      <c r="AT21" s="205">
        <v>3</v>
      </c>
      <c r="AU21" s="205">
        <v>5</v>
      </c>
    </row>
    <row r="22" spans="1:47" x14ac:dyDescent="0.3">
      <c r="A22" s="203">
        <f t="shared" si="0"/>
        <v>1</v>
      </c>
      <c r="B22" s="203" t="str">
        <f t="shared" si="0"/>
        <v>MASSACHUSETTS</v>
      </c>
      <c r="E22" s="205">
        <v>1</v>
      </c>
      <c r="F22" s="206" t="s">
        <v>61</v>
      </c>
      <c r="G22" s="205">
        <v>194</v>
      </c>
      <c r="H22" s="205">
        <v>0</v>
      </c>
      <c r="I22" s="205">
        <v>0</v>
      </c>
      <c r="J22" s="205">
        <v>2</v>
      </c>
      <c r="K22" s="205">
        <v>0</v>
      </c>
      <c r="L22" s="205">
        <v>1</v>
      </c>
      <c r="M22" s="205">
        <v>5</v>
      </c>
      <c r="N22" s="205">
        <v>0</v>
      </c>
      <c r="O22" s="205">
        <v>3</v>
      </c>
      <c r="P22" s="205">
        <v>0</v>
      </c>
      <c r="Q22" s="205">
        <v>0</v>
      </c>
      <c r="R22" s="205">
        <v>0</v>
      </c>
      <c r="S22" s="205">
        <v>0</v>
      </c>
      <c r="T22" s="205">
        <v>0</v>
      </c>
      <c r="U22" s="205">
        <v>0</v>
      </c>
      <c r="V22" s="205">
        <v>0</v>
      </c>
      <c r="W22" s="205">
        <v>0</v>
      </c>
      <c r="X22" s="205">
        <v>113</v>
      </c>
      <c r="Y22" s="205">
        <v>5</v>
      </c>
      <c r="Z22" s="205">
        <v>0</v>
      </c>
      <c r="AA22" s="205">
        <v>1</v>
      </c>
      <c r="AB22" s="205">
        <v>0</v>
      </c>
      <c r="AC22" s="205">
        <v>0</v>
      </c>
      <c r="AD22" s="205">
        <v>0</v>
      </c>
      <c r="AE22" s="205">
        <v>0</v>
      </c>
      <c r="AF22" s="205">
        <v>1</v>
      </c>
      <c r="AG22" s="205">
        <v>0</v>
      </c>
      <c r="AH22" s="205">
        <v>21</v>
      </c>
      <c r="AI22" s="205">
        <v>0</v>
      </c>
      <c r="AJ22" s="205">
        <v>3</v>
      </c>
      <c r="AK22" s="205">
        <v>0</v>
      </c>
      <c r="AL22" s="205">
        <v>13</v>
      </c>
      <c r="AM22" s="205">
        <v>6</v>
      </c>
      <c r="AN22" s="205">
        <v>0</v>
      </c>
      <c r="AO22" s="205">
        <v>6</v>
      </c>
      <c r="AP22" s="205">
        <v>0</v>
      </c>
      <c r="AQ22" s="205">
        <v>0</v>
      </c>
      <c r="AR22" s="205">
        <v>12</v>
      </c>
      <c r="AS22" s="205">
        <v>1</v>
      </c>
      <c r="AT22" s="205">
        <v>0</v>
      </c>
      <c r="AU22" s="205">
        <v>1</v>
      </c>
    </row>
    <row r="23" spans="1:47" x14ac:dyDescent="0.3">
      <c r="A23" s="203">
        <f t="shared" si="0"/>
        <v>1</v>
      </c>
      <c r="B23" s="203" t="str">
        <f t="shared" si="0"/>
        <v>MICHIGAN</v>
      </c>
      <c r="E23" s="205">
        <v>1</v>
      </c>
      <c r="F23" s="206" t="s">
        <v>62</v>
      </c>
      <c r="G23" s="205">
        <v>224</v>
      </c>
      <c r="H23" s="205">
        <v>0</v>
      </c>
      <c r="I23" s="205">
        <v>2</v>
      </c>
      <c r="J23" s="205">
        <v>6</v>
      </c>
      <c r="K23" s="205">
        <v>0</v>
      </c>
      <c r="L23" s="205">
        <v>4</v>
      </c>
      <c r="M23" s="205">
        <v>6</v>
      </c>
      <c r="N23" s="205">
        <v>0</v>
      </c>
      <c r="O23" s="205">
        <v>2</v>
      </c>
      <c r="P23" s="205">
        <v>1</v>
      </c>
      <c r="Q23" s="205">
        <v>0</v>
      </c>
      <c r="R23" s="205">
        <v>1</v>
      </c>
      <c r="S23" s="205">
        <v>0</v>
      </c>
      <c r="T23" s="205">
        <v>2</v>
      </c>
      <c r="U23" s="205">
        <v>2</v>
      </c>
      <c r="V23" s="205">
        <v>5</v>
      </c>
      <c r="W23" s="205">
        <v>1</v>
      </c>
      <c r="X23" s="205">
        <v>113</v>
      </c>
      <c r="Y23" s="205">
        <v>9</v>
      </c>
      <c r="Z23" s="205">
        <v>0</v>
      </c>
      <c r="AA23" s="205">
        <v>2</v>
      </c>
      <c r="AB23" s="205">
        <v>3</v>
      </c>
      <c r="AC23" s="205">
        <v>0</v>
      </c>
      <c r="AD23" s="205">
        <v>0</v>
      </c>
      <c r="AE23" s="205">
        <v>1</v>
      </c>
      <c r="AF23" s="205">
        <v>0</v>
      </c>
      <c r="AG23" s="205">
        <v>1</v>
      </c>
      <c r="AH23" s="205">
        <v>14</v>
      </c>
      <c r="AI23" s="205">
        <v>0</v>
      </c>
      <c r="AJ23" s="205">
        <v>2</v>
      </c>
      <c r="AK23" s="205">
        <v>0</v>
      </c>
      <c r="AL23" s="205">
        <v>15</v>
      </c>
      <c r="AM23" s="205">
        <v>11</v>
      </c>
      <c r="AN23" s="205">
        <v>1</v>
      </c>
      <c r="AO23" s="205">
        <v>14</v>
      </c>
      <c r="AP23" s="205">
        <v>0</v>
      </c>
      <c r="AQ23" s="205">
        <v>1</v>
      </c>
      <c r="AR23" s="205">
        <v>1</v>
      </c>
      <c r="AS23" s="205">
        <v>0</v>
      </c>
      <c r="AT23" s="205">
        <v>4</v>
      </c>
      <c r="AU23" s="205">
        <v>0</v>
      </c>
    </row>
    <row r="24" spans="1:47" x14ac:dyDescent="0.3">
      <c r="A24" s="203">
        <f t="shared" si="0"/>
        <v>1</v>
      </c>
      <c r="B24" s="203" t="str">
        <f t="shared" si="0"/>
        <v>MINNESOTA</v>
      </c>
      <c r="E24" s="205">
        <v>1</v>
      </c>
      <c r="F24" s="206" t="s">
        <v>63</v>
      </c>
      <c r="G24" s="205">
        <v>155</v>
      </c>
      <c r="H24" s="205">
        <v>0</v>
      </c>
      <c r="I24" s="205">
        <v>0</v>
      </c>
      <c r="J24" s="205">
        <v>3</v>
      </c>
      <c r="K24" s="205">
        <v>3</v>
      </c>
      <c r="L24" s="205">
        <v>5</v>
      </c>
      <c r="M24" s="205">
        <v>6</v>
      </c>
      <c r="N24" s="205">
        <v>0</v>
      </c>
      <c r="O24" s="205">
        <v>1</v>
      </c>
      <c r="P24" s="205">
        <v>0</v>
      </c>
      <c r="Q24" s="205">
        <v>0</v>
      </c>
      <c r="R24" s="205">
        <v>1</v>
      </c>
      <c r="S24" s="205">
        <v>0</v>
      </c>
      <c r="T24" s="205">
        <v>0</v>
      </c>
      <c r="U24" s="205">
        <v>0</v>
      </c>
      <c r="V24" s="205">
        <v>2</v>
      </c>
      <c r="W24" s="205">
        <v>1</v>
      </c>
      <c r="X24" s="205">
        <v>70</v>
      </c>
      <c r="Y24" s="205">
        <v>8</v>
      </c>
      <c r="Z24" s="205">
        <v>0</v>
      </c>
      <c r="AA24" s="205">
        <v>0</v>
      </c>
      <c r="AB24" s="205">
        <v>0</v>
      </c>
      <c r="AC24" s="205">
        <v>0</v>
      </c>
      <c r="AD24" s="205">
        <v>0</v>
      </c>
      <c r="AE24" s="205">
        <v>0</v>
      </c>
      <c r="AF24" s="205">
        <v>2</v>
      </c>
      <c r="AG24" s="205">
        <v>0</v>
      </c>
      <c r="AH24" s="205">
        <v>15</v>
      </c>
      <c r="AI24" s="205">
        <v>1</v>
      </c>
      <c r="AJ24" s="205">
        <v>2</v>
      </c>
      <c r="AK24" s="205">
        <v>0</v>
      </c>
      <c r="AL24" s="205">
        <v>12</v>
      </c>
      <c r="AM24" s="205">
        <v>8</v>
      </c>
      <c r="AN24" s="205">
        <v>1</v>
      </c>
      <c r="AO24" s="205">
        <v>5</v>
      </c>
      <c r="AP24" s="205">
        <v>0</v>
      </c>
      <c r="AQ24" s="205">
        <v>0</v>
      </c>
      <c r="AR24" s="205">
        <v>4</v>
      </c>
      <c r="AS24" s="205">
        <v>1</v>
      </c>
      <c r="AT24" s="205">
        <v>1</v>
      </c>
      <c r="AU24" s="205">
        <v>3</v>
      </c>
    </row>
    <row r="25" spans="1:47" x14ac:dyDescent="0.3">
      <c r="A25" s="203">
        <f t="shared" si="0"/>
        <v>1</v>
      </c>
      <c r="B25" s="203" t="str">
        <f t="shared" si="0"/>
        <v>MISSISSIPPI</v>
      </c>
      <c r="E25" s="205">
        <v>1</v>
      </c>
      <c r="F25" s="206" t="s">
        <v>64</v>
      </c>
      <c r="G25" s="205">
        <v>39</v>
      </c>
      <c r="H25" s="205">
        <v>0</v>
      </c>
      <c r="I25" s="205">
        <v>0</v>
      </c>
      <c r="J25" s="205">
        <v>4</v>
      </c>
      <c r="K25" s="205">
        <v>0</v>
      </c>
      <c r="L25" s="205">
        <v>0</v>
      </c>
      <c r="M25" s="205">
        <v>3</v>
      </c>
      <c r="N25" s="205">
        <v>0</v>
      </c>
      <c r="O25" s="205">
        <v>0</v>
      </c>
      <c r="P25" s="205">
        <v>0</v>
      </c>
      <c r="Q25" s="205">
        <v>0</v>
      </c>
      <c r="R25" s="205">
        <v>0</v>
      </c>
      <c r="S25" s="205">
        <v>0</v>
      </c>
      <c r="T25" s="205">
        <v>0</v>
      </c>
      <c r="U25" s="205">
        <v>0</v>
      </c>
      <c r="V25" s="205">
        <v>0</v>
      </c>
      <c r="W25" s="205">
        <v>0</v>
      </c>
      <c r="X25" s="205">
        <v>3</v>
      </c>
      <c r="Y25" s="205">
        <v>5</v>
      </c>
      <c r="Z25" s="205">
        <v>0</v>
      </c>
      <c r="AA25" s="205">
        <v>0</v>
      </c>
      <c r="AB25" s="205">
        <v>0</v>
      </c>
      <c r="AC25" s="205">
        <v>0</v>
      </c>
      <c r="AD25" s="205">
        <v>0</v>
      </c>
      <c r="AE25" s="205">
        <v>0</v>
      </c>
      <c r="AF25" s="205">
        <v>0</v>
      </c>
      <c r="AG25" s="205">
        <v>0</v>
      </c>
      <c r="AH25" s="205">
        <v>7</v>
      </c>
      <c r="AI25" s="205">
        <v>0</v>
      </c>
      <c r="AJ25" s="205">
        <v>0</v>
      </c>
      <c r="AK25" s="205">
        <v>0</v>
      </c>
      <c r="AL25" s="205">
        <v>5</v>
      </c>
      <c r="AM25" s="205">
        <v>2</v>
      </c>
      <c r="AN25" s="205">
        <v>0</v>
      </c>
      <c r="AO25" s="205">
        <v>3</v>
      </c>
      <c r="AP25" s="205">
        <v>0</v>
      </c>
      <c r="AQ25" s="205">
        <v>0</v>
      </c>
      <c r="AR25" s="205">
        <v>2</v>
      </c>
      <c r="AS25" s="205">
        <v>2</v>
      </c>
      <c r="AT25" s="205">
        <v>2</v>
      </c>
      <c r="AU25" s="205">
        <v>1</v>
      </c>
    </row>
    <row r="26" spans="1:47" x14ac:dyDescent="0.3">
      <c r="A26" s="203">
        <f t="shared" si="0"/>
        <v>1</v>
      </c>
      <c r="B26" s="203" t="str">
        <f t="shared" si="0"/>
        <v>MISSOURI</v>
      </c>
      <c r="E26" s="205">
        <v>1</v>
      </c>
      <c r="F26" s="206" t="s">
        <v>65</v>
      </c>
      <c r="G26" s="205">
        <v>150</v>
      </c>
      <c r="H26" s="205">
        <v>0</v>
      </c>
      <c r="I26" s="205">
        <v>0</v>
      </c>
      <c r="J26" s="205">
        <v>2</v>
      </c>
      <c r="K26" s="205">
        <v>3</v>
      </c>
      <c r="L26" s="205">
        <v>2</v>
      </c>
      <c r="M26" s="205">
        <v>13</v>
      </c>
      <c r="N26" s="205">
        <v>0</v>
      </c>
      <c r="O26" s="205">
        <v>1</v>
      </c>
      <c r="P26" s="205">
        <v>0</v>
      </c>
      <c r="Q26" s="205">
        <v>0</v>
      </c>
      <c r="R26" s="205">
        <v>0</v>
      </c>
      <c r="S26" s="205">
        <v>0</v>
      </c>
      <c r="T26" s="205">
        <v>0</v>
      </c>
      <c r="U26" s="205">
        <v>0</v>
      </c>
      <c r="V26" s="205">
        <v>6</v>
      </c>
      <c r="W26" s="205">
        <v>1</v>
      </c>
      <c r="X26" s="205">
        <v>57</v>
      </c>
      <c r="Y26" s="205">
        <v>3</v>
      </c>
      <c r="Z26" s="205">
        <v>1</v>
      </c>
      <c r="AA26" s="205">
        <v>1</v>
      </c>
      <c r="AB26" s="205">
        <v>1</v>
      </c>
      <c r="AC26" s="205">
        <v>0</v>
      </c>
      <c r="AD26" s="205">
        <v>1</v>
      </c>
      <c r="AE26" s="205">
        <v>0</v>
      </c>
      <c r="AF26" s="205">
        <v>0</v>
      </c>
      <c r="AG26" s="205">
        <v>0</v>
      </c>
      <c r="AH26" s="205">
        <v>19</v>
      </c>
      <c r="AI26" s="205">
        <v>0</v>
      </c>
      <c r="AJ26" s="205">
        <v>0</v>
      </c>
      <c r="AK26" s="205">
        <v>0</v>
      </c>
      <c r="AL26" s="205">
        <v>12</v>
      </c>
      <c r="AM26" s="205">
        <v>9</v>
      </c>
      <c r="AN26" s="205">
        <v>0</v>
      </c>
      <c r="AO26" s="205">
        <v>9</v>
      </c>
      <c r="AP26" s="205">
        <v>0</v>
      </c>
      <c r="AQ26" s="205">
        <v>2</v>
      </c>
      <c r="AR26" s="205">
        <v>2</v>
      </c>
      <c r="AS26" s="205">
        <v>1</v>
      </c>
      <c r="AT26" s="205">
        <v>0</v>
      </c>
      <c r="AU26" s="205">
        <v>4</v>
      </c>
    </row>
    <row r="27" spans="1:47" x14ac:dyDescent="0.3">
      <c r="A27" s="203">
        <f t="shared" si="0"/>
        <v>1</v>
      </c>
      <c r="B27" s="203" t="str">
        <f t="shared" si="0"/>
        <v>MONTANA</v>
      </c>
      <c r="E27" s="205">
        <v>1</v>
      </c>
      <c r="F27" s="206" t="s">
        <v>66</v>
      </c>
      <c r="G27" s="205">
        <v>197</v>
      </c>
      <c r="H27" s="205">
        <v>0</v>
      </c>
      <c r="I27" s="205">
        <v>1</v>
      </c>
      <c r="J27" s="205">
        <v>5</v>
      </c>
      <c r="K27" s="205">
        <v>2</v>
      </c>
      <c r="L27" s="205">
        <v>3</v>
      </c>
      <c r="M27" s="205">
        <v>13</v>
      </c>
      <c r="N27" s="205">
        <v>0</v>
      </c>
      <c r="O27" s="205">
        <v>6</v>
      </c>
      <c r="P27" s="205">
        <v>0</v>
      </c>
      <c r="Q27" s="205">
        <v>0</v>
      </c>
      <c r="R27" s="205">
        <v>9</v>
      </c>
      <c r="S27" s="205">
        <v>0</v>
      </c>
      <c r="T27" s="205">
        <v>3</v>
      </c>
      <c r="U27" s="205">
        <v>0</v>
      </c>
      <c r="V27" s="205">
        <v>2</v>
      </c>
      <c r="W27" s="205">
        <v>4</v>
      </c>
      <c r="X27" s="205">
        <v>24</v>
      </c>
      <c r="Y27" s="205">
        <v>6</v>
      </c>
      <c r="Z27" s="205">
        <v>1</v>
      </c>
      <c r="AA27" s="205">
        <v>0</v>
      </c>
      <c r="AB27" s="205">
        <v>3</v>
      </c>
      <c r="AC27" s="205">
        <v>3</v>
      </c>
      <c r="AD27" s="205">
        <v>0</v>
      </c>
      <c r="AE27" s="205">
        <v>0</v>
      </c>
      <c r="AF27" s="205">
        <v>2</v>
      </c>
      <c r="AG27" s="205">
        <v>2</v>
      </c>
      <c r="AH27" s="205">
        <v>11</v>
      </c>
      <c r="AI27" s="205">
        <v>0</v>
      </c>
      <c r="AJ27" s="205">
        <v>3</v>
      </c>
      <c r="AK27" s="205">
        <v>0</v>
      </c>
      <c r="AL27" s="205">
        <v>12</v>
      </c>
      <c r="AM27" s="205">
        <v>41</v>
      </c>
      <c r="AN27" s="205">
        <v>1</v>
      </c>
      <c r="AO27" s="205">
        <v>7</v>
      </c>
      <c r="AP27" s="205">
        <v>0</v>
      </c>
      <c r="AQ27" s="205">
        <v>7</v>
      </c>
      <c r="AR27" s="205">
        <v>15</v>
      </c>
      <c r="AS27" s="205">
        <v>3</v>
      </c>
      <c r="AT27" s="205">
        <v>4</v>
      </c>
      <c r="AU27" s="205">
        <v>4</v>
      </c>
    </row>
    <row r="28" spans="1:47" x14ac:dyDescent="0.3">
      <c r="A28" s="203">
        <f t="shared" si="0"/>
        <v>1</v>
      </c>
      <c r="B28" s="203" t="str">
        <f t="shared" si="0"/>
        <v>NEBRASKA</v>
      </c>
      <c r="E28" s="205">
        <v>1</v>
      </c>
      <c r="F28" s="206" t="s">
        <v>67</v>
      </c>
      <c r="G28" s="205">
        <v>62</v>
      </c>
      <c r="H28" s="205">
        <v>0</v>
      </c>
      <c r="I28" s="205">
        <v>0</v>
      </c>
      <c r="J28" s="205">
        <v>0</v>
      </c>
      <c r="K28" s="205">
        <v>1</v>
      </c>
      <c r="L28" s="205">
        <v>0</v>
      </c>
      <c r="M28" s="205">
        <v>3</v>
      </c>
      <c r="N28" s="205">
        <v>0</v>
      </c>
      <c r="O28" s="205">
        <v>2</v>
      </c>
      <c r="P28" s="205">
        <v>1</v>
      </c>
      <c r="Q28" s="205">
        <v>0</v>
      </c>
      <c r="R28" s="205">
        <v>0</v>
      </c>
      <c r="S28" s="205">
        <v>0</v>
      </c>
      <c r="T28" s="205">
        <v>0</v>
      </c>
      <c r="U28" s="205">
        <v>0</v>
      </c>
      <c r="V28" s="205">
        <v>0</v>
      </c>
      <c r="W28" s="205">
        <v>1</v>
      </c>
      <c r="X28" s="205">
        <v>21</v>
      </c>
      <c r="Y28" s="205">
        <v>1</v>
      </c>
      <c r="Z28" s="205">
        <v>0</v>
      </c>
      <c r="AA28" s="205">
        <v>0</v>
      </c>
      <c r="AB28" s="205">
        <v>1</v>
      </c>
      <c r="AC28" s="205">
        <v>2</v>
      </c>
      <c r="AD28" s="205">
        <v>0</v>
      </c>
      <c r="AE28" s="205">
        <v>0</v>
      </c>
      <c r="AF28" s="205">
        <v>1</v>
      </c>
      <c r="AG28" s="205">
        <v>0</v>
      </c>
      <c r="AH28" s="205">
        <v>5</v>
      </c>
      <c r="AI28" s="205">
        <v>0</v>
      </c>
      <c r="AJ28" s="205">
        <v>0</v>
      </c>
      <c r="AK28" s="205">
        <v>1</v>
      </c>
      <c r="AL28" s="205">
        <v>5</v>
      </c>
      <c r="AM28" s="205">
        <v>11</v>
      </c>
      <c r="AN28" s="205">
        <v>0</v>
      </c>
      <c r="AO28" s="205">
        <v>4</v>
      </c>
      <c r="AP28" s="205">
        <v>0</v>
      </c>
      <c r="AQ28" s="205">
        <v>0</v>
      </c>
      <c r="AR28" s="205">
        <v>2</v>
      </c>
      <c r="AS28" s="205">
        <v>0</v>
      </c>
      <c r="AT28" s="205">
        <v>0</v>
      </c>
      <c r="AU28" s="205">
        <v>0</v>
      </c>
    </row>
    <row r="29" spans="1:47" x14ac:dyDescent="0.3">
      <c r="A29" s="203">
        <f t="shared" si="0"/>
        <v>1</v>
      </c>
      <c r="B29" s="203" t="str">
        <f t="shared" si="0"/>
        <v>NEVADA</v>
      </c>
      <c r="E29" s="205">
        <v>1</v>
      </c>
      <c r="F29" s="206" t="s">
        <v>68</v>
      </c>
      <c r="G29" s="205">
        <v>311</v>
      </c>
      <c r="H29" s="205">
        <v>0</v>
      </c>
      <c r="I29" s="205">
        <v>0</v>
      </c>
      <c r="J29" s="205">
        <v>7</v>
      </c>
      <c r="K29" s="205">
        <v>3</v>
      </c>
      <c r="L29" s="205">
        <v>5</v>
      </c>
      <c r="M29" s="205">
        <v>32</v>
      </c>
      <c r="N29" s="205">
        <v>1</v>
      </c>
      <c r="O29" s="205">
        <v>1</v>
      </c>
      <c r="P29" s="205">
        <v>3</v>
      </c>
      <c r="Q29" s="205">
        <v>0</v>
      </c>
      <c r="R29" s="205">
        <v>1</v>
      </c>
      <c r="S29" s="205">
        <v>2</v>
      </c>
      <c r="T29" s="205">
        <v>3</v>
      </c>
      <c r="U29" s="205">
        <v>3</v>
      </c>
      <c r="V29" s="205">
        <v>3</v>
      </c>
      <c r="W29" s="205">
        <v>0</v>
      </c>
      <c r="X29" s="205">
        <v>87</v>
      </c>
      <c r="Y29" s="205">
        <v>15</v>
      </c>
      <c r="Z29" s="205">
        <v>3</v>
      </c>
      <c r="AA29" s="205">
        <v>1</v>
      </c>
      <c r="AB29" s="205">
        <v>5</v>
      </c>
      <c r="AC29" s="205">
        <v>0</v>
      </c>
      <c r="AD29" s="205">
        <v>3</v>
      </c>
      <c r="AE29" s="205">
        <v>0</v>
      </c>
      <c r="AF29" s="205">
        <v>1</v>
      </c>
      <c r="AG29" s="205">
        <v>0</v>
      </c>
      <c r="AH29" s="205">
        <v>39</v>
      </c>
      <c r="AI29" s="205">
        <v>0</v>
      </c>
      <c r="AJ29" s="205">
        <v>1</v>
      </c>
      <c r="AK29" s="205">
        <v>1</v>
      </c>
      <c r="AL29" s="205">
        <v>27</v>
      </c>
      <c r="AM29" s="205">
        <v>30</v>
      </c>
      <c r="AN29" s="205">
        <v>0</v>
      </c>
      <c r="AO29" s="205">
        <v>20</v>
      </c>
      <c r="AP29" s="205">
        <v>0</v>
      </c>
      <c r="AQ29" s="205">
        <v>0</v>
      </c>
      <c r="AR29" s="205">
        <v>4</v>
      </c>
      <c r="AS29" s="205">
        <v>4</v>
      </c>
      <c r="AT29" s="205">
        <v>1</v>
      </c>
      <c r="AU29" s="205">
        <v>5</v>
      </c>
    </row>
    <row r="30" spans="1:47" x14ac:dyDescent="0.3">
      <c r="A30" s="203">
        <f t="shared" si="0"/>
        <v>1</v>
      </c>
      <c r="B30" s="203" t="str">
        <f t="shared" si="0"/>
        <v>NEW HAMPSHIRE</v>
      </c>
      <c r="E30" s="205">
        <v>1</v>
      </c>
      <c r="F30" s="206" t="s">
        <v>69</v>
      </c>
      <c r="G30" s="205">
        <v>38</v>
      </c>
      <c r="H30" s="205">
        <v>0</v>
      </c>
      <c r="I30" s="205">
        <v>0</v>
      </c>
      <c r="J30" s="205">
        <v>0</v>
      </c>
      <c r="K30" s="205">
        <v>0</v>
      </c>
      <c r="L30" s="205">
        <v>0</v>
      </c>
      <c r="M30" s="205">
        <v>2</v>
      </c>
      <c r="N30" s="205">
        <v>0</v>
      </c>
      <c r="O30" s="205">
        <v>2</v>
      </c>
      <c r="P30" s="205">
        <v>0</v>
      </c>
      <c r="Q30" s="205">
        <v>0</v>
      </c>
      <c r="R30" s="205">
        <v>2</v>
      </c>
      <c r="S30" s="205">
        <v>0</v>
      </c>
      <c r="T30" s="205">
        <v>0</v>
      </c>
      <c r="U30" s="205">
        <v>0</v>
      </c>
      <c r="V30" s="205">
        <v>1</v>
      </c>
      <c r="W30" s="205">
        <v>3</v>
      </c>
      <c r="X30" s="205">
        <v>9</v>
      </c>
      <c r="Y30" s="205">
        <v>1</v>
      </c>
      <c r="Z30" s="205">
        <v>0</v>
      </c>
      <c r="AA30" s="205">
        <v>0</v>
      </c>
      <c r="AB30" s="205">
        <v>0</v>
      </c>
      <c r="AC30" s="205">
        <v>0</v>
      </c>
      <c r="AD30" s="205">
        <v>0</v>
      </c>
      <c r="AE30" s="205">
        <v>0</v>
      </c>
      <c r="AF30" s="205">
        <v>0</v>
      </c>
      <c r="AG30" s="205">
        <v>0</v>
      </c>
      <c r="AH30" s="205">
        <v>3</v>
      </c>
      <c r="AI30" s="205">
        <v>2</v>
      </c>
      <c r="AJ30" s="205">
        <v>1</v>
      </c>
      <c r="AK30" s="205">
        <v>0</v>
      </c>
      <c r="AL30" s="205">
        <v>5</v>
      </c>
      <c r="AM30" s="205">
        <v>2</v>
      </c>
      <c r="AN30" s="205">
        <v>0</v>
      </c>
      <c r="AO30" s="205">
        <v>0</v>
      </c>
      <c r="AP30" s="205">
        <v>0</v>
      </c>
      <c r="AQ30" s="205">
        <v>0</v>
      </c>
      <c r="AR30" s="205">
        <v>4</v>
      </c>
      <c r="AS30" s="205">
        <v>1</v>
      </c>
      <c r="AT30" s="205">
        <v>0</v>
      </c>
      <c r="AU30" s="205">
        <v>0</v>
      </c>
    </row>
    <row r="31" spans="1:47" x14ac:dyDescent="0.3">
      <c r="A31" s="203">
        <f t="shared" si="0"/>
        <v>1</v>
      </c>
      <c r="B31" s="203" t="str">
        <f t="shared" si="0"/>
        <v>NEW JERSEY</v>
      </c>
      <c r="E31" s="205">
        <v>1</v>
      </c>
      <c r="F31" s="206" t="s">
        <v>70</v>
      </c>
      <c r="G31" s="205">
        <v>148</v>
      </c>
      <c r="H31" s="205">
        <v>0</v>
      </c>
      <c r="I31" s="205">
        <v>0</v>
      </c>
      <c r="J31" s="205">
        <v>1</v>
      </c>
      <c r="K31" s="205">
        <v>2</v>
      </c>
      <c r="L31" s="205">
        <v>2</v>
      </c>
      <c r="M31" s="205">
        <v>6</v>
      </c>
      <c r="N31" s="205">
        <v>0</v>
      </c>
      <c r="O31" s="205">
        <v>1</v>
      </c>
      <c r="P31" s="205">
        <v>1</v>
      </c>
      <c r="Q31" s="205">
        <v>0</v>
      </c>
      <c r="R31" s="205">
        <v>0</v>
      </c>
      <c r="S31" s="205">
        <v>0</v>
      </c>
      <c r="T31" s="205">
        <v>0</v>
      </c>
      <c r="U31" s="205">
        <v>0</v>
      </c>
      <c r="V31" s="205">
        <v>2</v>
      </c>
      <c r="W31" s="205">
        <v>0</v>
      </c>
      <c r="X31" s="205">
        <v>79</v>
      </c>
      <c r="Y31" s="205">
        <v>3</v>
      </c>
      <c r="Z31" s="205">
        <v>2</v>
      </c>
      <c r="AA31" s="205">
        <v>0</v>
      </c>
      <c r="AB31" s="205">
        <v>0</v>
      </c>
      <c r="AC31" s="205">
        <v>0</v>
      </c>
      <c r="AD31" s="205">
        <v>1</v>
      </c>
      <c r="AE31" s="205">
        <v>0</v>
      </c>
      <c r="AF31" s="205">
        <v>0</v>
      </c>
      <c r="AG31" s="205">
        <v>0</v>
      </c>
      <c r="AH31" s="205">
        <v>16</v>
      </c>
      <c r="AI31" s="205">
        <v>0</v>
      </c>
      <c r="AJ31" s="205">
        <v>0</v>
      </c>
      <c r="AK31" s="205">
        <v>1</v>
      </c>
      <c r="AL31" s="205">
        <v>10</v>
      </c>
      <c r="AM31" s="205">
        <v>3</v>
      </c>
      <c r="AN31" s="205">
        <v>0</v>
      </c>
      <c r="AO31" s="205">
        <v>5</v>
      </c>
      <c r="AP31" s="205">
        <v>0</v>
      </c>
      <c r="AQ31" s="205">
        <v>0</v>
      </c>
      <c r="AR31" s="205">
        <v>4</v>
      </c>
      <c r="AS31" s="205">
        <v>4</v>
      </c>
      <c r="AT31" s="205">
        <v>3</v>
      </c>
      <c r="AU31" s="205">
        <v>2</v>
      </c>
    </row>
    <row r="32" spans="1:47" x14ac:dyDescent="0.3">
      <c r="A32" s="203">
        <f t="shared" si="0"/>
        <v>1</v>
      </c>
      <c r="B32" s="203" t="str">
        <f t="shared" si="0"/>
        <v>NEW MEXICO</v>
      </c>
      <c r="E32" s="205">
        <v>1</v>
      </c>
      <c r="F32" s="206" t="s">
        <v>71</v>
      </c>
      <c r="G32" s="205">
        <v>133</v>
      </c>
      <c r="H32" s="205">
        <v>0</v>
      </c>
      <c r="I32" s="205">
        <v>0</v>
      </c>
      <c r="J32" s="205">
        <v>5</v>
      </c>
      <c r="K32" s="205">
        <v>2</v>
      </c>
      <c r="L32" s="205">
        <v>8</v>
      </c>
      <c r="M32" s="205">
        <v>7</v>
      </c>
      <c r="N32" s="205">
        <v>0</v>
      </c>
      <c r="O32" s="205">
        <v>1</v>
      </c>
      <c r="P32" s="205">
        <v>1</v>
      </c>
      <c r="Q32" s="205">
        <v>0</v>
      </c>
      <c r="R32" s="205">
        <v>1</v>
      </c>
      <c r="S32" s="205">
        <v>0</v>
      </c>
      <c r="T32" s="205">
        <v>0</v>
      </c>
      <c r="U32" s="205">
        <v>1</v>
      </c>
      <c r="V32" s="205">
        <v>4</v>
      </c>
      <c r="W32" s="205">
        <v>1</v>
      </c>
      <c r="X32" s="205">
        <v>39</v>
      </c>
      <c r="Y32" s="205">
        <v>7</v>
      </c>
      <c r="Z32" s="205">
        <v>1</v>
      </c>
      <c r="AA32" s="205">
        <v>0</v>
      </c>
      <c r="AB32" s="205">
        <v>2</v>
      </c>
      <c r="AC32" s="205">
        <v>0</v>
      </c>
      <c r="AD32" s="205">
        <v>1</v>
      </c>
      <c r="AE32" s="205">
        <v>0</v>
      </c>
      <c r="AF32" s="205">
        <v>0</v>
      </c>
      <c r="AG32" s="205">
        <v>0</v>
      </c>
      <c r="AH32" s="205">
        <v>17</v>
      </c>
      <c r="AI32" s="205">
        <v>1</v>
      </c>
      <c r="AJ32" s="205">
        <v>0</v>
      </c>
      <c r="AK32" s="205">
        <v>0</v>
      </c>
      <c r="AL32" s="205">
        <v>9</v>
      </c>
      <c r="AM32" s="205">
        <v>5</v>
      </c>
      <c r="AN32" s="205">
        <v>1</v>
      </c>
      <c r="AO32" s="205">
        <v>5</v>
      </c>
      <c r="AP32" s="205">
        <v>0</v>
      </c>
      <c r="AQ32" s="205">
        <v>2</v>
      </c>
      <c r="AR32" s="205">
        <v>5</v>
      </c>
      <c r="AS32" s="205">
        <v>4</v>
      </c>
      <c r="AT32" s="205">
        <v>1</v>
      </c>
      <c r="AU32" s="205">
        <v>2</v>
      </c>
    </row>
    <row r="33" spans="1:47" x14ac:dyDescent="0.3">
      <c r="A33" s="203">
        <f t="shared" si="0"/>
        <v>1</v>
      </c>
      <c r="B33" s="203" t="str">
        <f t="shared" si="0"/>
        <v>NEW YORK</v>
      </c>
      <c r="E33" s="205">
        <v>1</v>
      </c>
      <c r="F33" s="206" t="s">
        <v>72</v>
      </c>
      <c r="G33" s="205">
        <v>319</v>
      </c>
      <c r="H33" s="205">
        <v>0</v>
      </c>
      <c r="I33" s="205">
        <v>0</v>
      </c>
      <c r="J33" s="205">
        <v>7</v>
      </c>
      <c r="K33" s="205">
        <v>0</v>
      </c>
      <c r="L33" s="205">
        <v>0</v>
      </c>
      <c r="M33" s="205">
        <v>14</v>
      </c>
      <c r="N33" s="205">
        <v>0</v>
      </c>
      <c r="O33" s="205">
        <v>0</v>
      </c>
      <c r="P33" s="205">
        <v>0</v>
      </c>
      <c r="Q33" s="205">
        <v>0</v>
      </c>
      <c r="R33" s="205">
        <v>0</v>
      </c>
      <c r="S33" s="205">
        <v>0</v>
      </c>
      <c r="T33" s="205">
        <v>0</v>
      </c>
      <c r="U33" s="205">
        <v>0</v>
      </c>
      <c r="V33" s="205">
        <v>4</v>
      </c>
      <c r="W33" s="205">
        <v>1</v>
      </c>
      <c r="X33" s="205">
        <v>197</v>
      </c>
      <c r="Y33" s="205">
        <v>9</v>
      </c>
      <c r="Z33" s="205">
        <v>0</v>
      </c>
      <c r="AA33" s="205">
        <v>0</v>
      </c>
      <c r="AB33" s="205">
        <v>0</v>
      </c>
      <c r="AC33" s="205">
        <v>0</v>
      </c>
      <c r="AD33" s="205">
        <v>0</v>
      </c>
      <c r="AE33" s="205">
        <v>1</v>
      </c>
      <c r="AF33" s="205">
        <v>0</v>
      </c>
      <c r="AG33" s="205">
        <v>0</v>
      </c>
      <c r="AH33" s="205">
        <v>22</v>
      </c>
      <c r="AI33" s="205">
        <v>0</v>
      </c>
      <c r="AJ33" s="205">
        <v>2</v>
      </c>
      <c r="AK33" s="205">
        <v>0</v>
      </c>
      <c r="AL33" s="205">
        <v>28</v>
      </c>
      <c r="AM33" s="205">
        <v>7</v>
      </c>
      <c r="AN33" s="205">
        <v>1</v>
      </c>
      <c r="AO33" s="205">
        <v>8</v>
      </c>
      <c r="AP33" s="205">
        <v>0</v>
      </c>
      <c r="AQ33" s="205">
        <v>0</v>
      </c>
      <c r="AR33" s="205">
        <v>10</v>
      </c>
      <c r="AS33" s="205">
        <v>4</v>
      </c>
      <c r="AT33" s="205">
        <v>0</v>
      </c>
      <c r="AU33" s="205">
        <v>4</v>
      </c>
    </row>
    <row r="34" spans="1:47" x14ac:dyDescent="0.3">
      <c r="A34" s="203">
        <f t="shared" si="0"/>
        <v>1</v>
      </c>
      <c r="B34" s="203" t="str">
        <f t="shared" si="0"/>
        <v>NORTH CAROLINA</v>
      </c>
      <c r="E34" s="205">
        <v>1</v>
      </c>
      <c r="F34" s="206" t="s">
        <v>73</v>
      </c>
      <c r="G34" s="205">
        <v>282</v>
      </c>
      <c r="H34" s="205">
        <v>0</v>
      </c>
      <c r="I34" s="205">
        <v>0</v>
      </c>
      <c r="J34" s="205">
        <v>2</v>
      </c>
      <c r="K34" s="205">
        <v>0</v>
      </c>
      <c r="L34" s="205">
        <v>1</v>
      </c>
      <c r="M34" s="205">
        <v>13</v>
      </c>
      <c r="N34" s="205">
        <v>0</v>
      </c>
      <c r="O34" s="205">
        <v>2</v>
      </c>
      <c r="P34" s="205">
        <v>0</v>
      </c>
      <c r="Q34" s="205">
        <v>0</v>
      </c>
      <c r="R34" s="205">
        <v>2</v>
      </c>
      <c r="S34" s="205">
        <v>0</v>
      </c>
      <c r="T34" s="205">
        <v>3</v>
      </c>
      <c r="U34" s="205">
        <v>0</v>
      </c>
      <c r="V34" s="205">
        <v>4</v>
      </c>
      <c r="W34" s="205">
        <v>2</v>
      </c>
      <c r="X34" s="205">
        <v>118</v>
      </c>
      <c r="Y34" s="205">
        <v>15</v>
      </c>
      <c r="Z34" s="205">
        <v>0</v>
      </c>
      <c r="AA34" s="205">
        <v>0</v>
      </c>
      <c r="AB34" s="205">
        <v>1</v>
      </c>
      <c r="AC34" s="205">
        <v>0</v>
      </c>
      <c r="AD34" s="205">
        <v>1</v>
      </c>
      <c r="AE34" s="205">
        <v>1</v>
      </c>
      <c r="AF34" s="205">
        <v>1</v>
      </c>
      <c r="AG34" s="205">
        <v>0</v>
      </c>
      <c r="AH34" s="205">
        <v>43</v>
      </c>
      <c r="AI34" s="205">
        <v>0</v>
      </c>
      <c r="AJ34" s="205">
        <v>1</v>
      </c>
      <c r="AK34" s="205">
        <v>0</v>
      </c>
      <c r="AL34" s="205">
        <v>18</v>
      </c>
      <c r="AM34" s="205">
        <v>19</v>
      </c>
      <c r="AN34" s="205">
        <v>2</v>
      </c>
      <c r="AO34" s="205">
        <v>22</v>
      </c>
      <c r="AP34" s="205">
        <v>0</v>
      </c>
      <c r="AQ34" s="205">
        <v>0</v>
      </c>
      <c r="AR34" s="205">
        <v>2</v>
      </c>
      <c r="AS34" s="205">
        <v>5</v>
      </c>
      <c r="AT34" s="205">
        <v>1</v>
      </c>
      <c r="AU34" s="205">
        <v>3</v>
      </c>
    </row>
    <row r="35" spans="1:47" x14ac:dyDescent="0.3">
      <c r="A35" s="203">
        <f t="shared" si="0"/>
        <v>1</v>
      </c>
      <c r="B35" s="203" t="str">
        <f t="shared" si="0"/>
        <v>NORTH DAKOTA</v>
      </c>
      <c r="E35" s="205">
        <v>1</v>
      </c>
      <c r="F35" s="206" t="s">
        <v>74</v>
      </c>
      <c r="G35" s="205">
        <v>43</v>
      </c>
      <c r="H35" s="205">
        <v>0</v>
      </c>
      <c r="I35" s="205">
        <v>0</v>
      </c>
      <c r="J35" s="205">
        <v>2</v>
      </c>
      <c r="K35" s="205">
        <v>1</v>
      </c>
      <c r="L35" s="205">
        <v>0</v>
      </c>
      <c r="M35" s="205">
        <v>4</v>
      </c>
      <c r="N35" s="205">
        <v>0</v>
      </c>
      <c r="O35" s="205">
        <v>1</v>
      </c>
      <c r="P35" s="205">
        <v>0</v>
      </c>
      <c r="Q35" s="205">
        <v>1</v>
      </c>
      <c r="R35" s="205">
        <v>0</v>
      </c>
      <c r="S35" s="205">
        <v>0</v>
      </c>
      <c r="T35" s="205">
        <v>1</v>
      </c>
      <c r="U35" s="205">
        <v>0</v>
      </c>
      <c r="V35" s="205">
        <v>0</v>
      </c>
      <c r="W35" s="205">
        <v>0</v>
      </c>
      <c r="X35" s="205">
        <v>7</v>
      </c>
      <c r="Y35" s="205">
        <v>4</v>
      </c>
      <c r="Z35" s="205">
        <v>0</v>
      </c>
      <c r="AA35" s="205">
        <v>0</v>
      </c>
      <c r="AB35" s="205">
        <v>0</v>
      </c>
      <c r="AC35" s="205">
        <v>0</v>
      </c>
      <c r="AD35" s="205">
        <v>0</v>
      </c>
      <c r="AE35" s="205">
        <v>1</v>
      </c>
      <c r="AF35" s="205">
        <v>0</v>
      </c>
      <c r="AG35" s="205">
        <v>0</v>
      </c>
      <c r="AH35" s="205">
        <v>6</v>
      </c>
      <c r="AI35" s="205">
        <v>0</v>
      </c>
      <c r="AJ35" s="205">
        <v>2</v>
      </c>
      <c r="AK35" s="205">
        <v>0</v>
      </c>
      <c r="AL35" s="205">
        <v>3</v>
      </c>
      <c r="AM35" s="205">
        <v>7</v>
      </c>
      <c r="AN35" s="205">
        <v>0</v>
      </c>
      <c r="AO35" s="205">
        <v>1</v>
      </c>
      <c r="AP35" s="205">
        <v>0</v>
      </c>
      <c r="AQ35" s="205">
        <v>0</v>
      </c>
      <c r="AR35" s="205">
        <v>0</v>
      </c>
      <c r="AS35" s="205">
        <v>0</v>
      </c>
      <c r="AT35" s="205">
        <v>2</v>
      </c>
      <c r="AU35" s="205">
        <v>0</v>
      </c>
    </row>
    <row r="36" spans="1:47" x14ac:dyDescent="0.3">
      <c r="A36" s="203">
        <f t="shared" si="0"/>
        <v>1</v>
      </c>
      <c r="B36" s="203" t="str">
        <f t="shared" si="0"/>
        <v>OHIO</v>
      </c>
      <c r="E36" s="205">
        <v>1</v>
      </c>
      <c r="F36" s="206" t="s">
        <v>75</v>
      </c>
      <c r="G36" s="205">
        <v>197</v>
      </c>
      <c r="H36" s="205">
        <v>0</v>
      </c>
      <c r="I36" s="205">
        <v>0</v>
      </c>
      <c r="J36" s="205">
        <v>3</v>
      </c>
      <c r="K36" s="205">
        <v>3</v>
      </c>
      <c r="L36" s="205">
        <v>1</v>
      </c>
      <c r="M36" s="205">
        <v>5</v>
      </c>
      <c r="N36" s="205">
        <v>0</v>
      </c>
      <c r="O36" s="205">
        <v>1</v>
      </c>
      <c r="P36" s="205">
        <v>0</v>
      </c>
      <c r="Q36" s="205">
        <v>0</v>
      </c>
      <c r="R36" s="205">
        <v>0</v>
      </c>
      <c r="S36" s="205">
        <v>0</v>
      </c>
      <c r="T36" s="205">
        <v>0</v>
      </c>
      <c r="U36" s="205">
        <v>0</v>
      </c>
      <c r="V36" s="205">
        <v>2</v>
      </c>
      <c r="W36" s="205">
        <v>0</v>
      </c>
      <c r="X36" s="205">
        <v>100</v>
      </c>
      <c r="Y36" s="205">
        <v>8</v>
      </c>
      <c r="Z36" s="205">
        <v>0</v>
      </c>
      <c r="AA36" s="205">
        <v>0</v>
      </c>
      <c r="AB36" s="205">
        <v>1</v>
      </c>
      <c r="AC36" s="205">
        <v>0</v>
      </c>
      <c r="AD36" s="205">
        <v>2</v>
      </c>
      <c r="AE36" s="205">
        <v>0</v>
      </c>
      <c r="AF36" s="205">
        <v>0</v>
      </c>
      <c r="AG36" s="205">
        <v>0</v>
      </c>
      <c r="AH36" s="205">
        <v>18</v>
      </c>
      <c r="AI36" s="205">
        <v>0</v>
      </c>
      <c r="AJ36" s="205">
        <v>3</v>
      </c>
      <c r="AK36" s="205">
        <v>0</v>
      </c>
      <c r="AL36" s="205">
        <v>12</v>
      </c>
      <c r="AM36" s="205">
        <v>10</v>
      </c>
      <c r="AN36" s="205">
        <v>0</v>
      </c>
      <c r="AO36" s="205">
        <v>6</v>
      </c>
      <c r="AP36" s="205">
        <v>0</v>
      </c>
      <c r="AQ36" s="205">
        <v>3</v>
      </c>
      <c r="AR36" s="205">
        <v>11</v>
      </c>
      <c r="AS36" s="205">
        <v>2</v>
      </c>
      <c r="AT36" s="205">
        <v>1</v>
      </c>
      <c r="AU36" s="205">
        <v>5</v>
      </c>
    </row>
    <row r="37" spans="1:47" x14ac:dyDescent="0.3">
      <c r="A37" s="203">
        <f t="shared" si="0"/>
        <v>1</v>
      </c>
      <c r="B37" s="203" t="str">
        <f t="shared" si="0"/>
        <v>OKLAHOMA</v>
      </c>
      <c r="E37" s="205">
        <v>1</v>
      </c>
      <c r="F37" s="206" t="s">
        <v>76</v>
      </c>
      <c r="G37" s="205">
        <v>93</v>
      </c>
      <c r="H37" s="205">
        <v>0</v>
      </c>
      <c r="I37" s="205">
        <v>0</v>
      </c>
      <c r="J37" s="205">
        <v>0</v>
      </c>
      <c r="K37" s="205">
        <v>0</v>
      </c>
      <c r="L37" s="205">
        <v>2</v>
      </c>
      <c r="M37" s="205">
        <v>8</v>
      </c>
      <c r="N37" s="205">
        <v>0</v>
      </c>
      <c r="O37" s="205">
        <v>0</v>
      </c>
      <c r="P37" s="205">
        <v>0</v>
      </c>
      <c r="Q37" s="205">
        <v>0</v>
      </c>
      <c r="R37" s="205">
        <v>1</v>
      </c>
      <c r="S37" s="205">
        <v>0</v>
      </c>
      <c r="T37" s="205">
        <v>0</v>
      </c>
      <c r="U37" s="205">
        <v>2</v>
      </c>
      <c r="V37" s="205">
        <v>0</v>
      </c>
      <c r="W37" s="205">
        <v>0</v>
      </c>
      <c r="X37" s="205">
        <v>20</v>
      </c>
      <c r="Y37" s="205">
        <v>5</v>
      </c>
      <c r="Z37" s="205">
        <v>0</v>
      </c>
      <c r="AA37" s="205">
        <v>0</v>
      </c>
      <c r="AB37" s="205">
        <v>1</v>
      </c>
      <c r="AC37" s="205">
        <v>0</v>
      </c>
      <c r="AD37" s="205">
        <v>2</v>
      </c>
      <c r="AE37" s="205">
        <v>0</v>
      </c>
      <c r="AF37" s="205">
        <v>0</v>
      </c>
      <c r="AG37" s="205">
        <v>0</v>
      </c>
      <c r="AH37" s="205">
        <v>18</v>
      </c>
      <c r="AI37" s="205">
        <v>0</v>
      </c>
      <c r="AJ37" s="205">
        <v>1</v>
      </c>
      <c r="AK37" s="205">
        <v>0</v>
      </c>
      <c r="AL37" s="205">
        <v>10</v>
      </c>
      <c r="AM37" s="205">
        <v>5</v>
      </c>
      <c r="AN37" s="205">
        <v>1</v>
      </c>
      <c r="AO37" s="205">
        <v>6</v>
      </c>
      <c r="AP37" s="205">
        <v>0</v>
      </c>
      <c r="AQ37" s="205">
        <v>0</v>
      </c>
      <c r="AR37" s="205">
        <v>7</v>
      </c>
      <c r="AS37" s="205">
        <v>1</v>
      </c>
      <c r="AT37" s="205">
        <v>1</v>
      </c>
      <c r="AU37" s="205">
        <v>2</v>
      </c>
    </row>
    <row r="38" spans="1:47" x14ac:dyDescent="0.3">
      <c r="A38" s="203">
        <f t="shared" si="0"/>
        <v>1</v>
      </c>
      <c r="B38" s="203" t="str">
        <f t="shared" si="0"/>
        <v>OREGON</v>
      </c>
      <c r="E38" s="205">
        <v>1</v>
      </c>
      <c r="F38" s="206" t="s">
        <v>77</v>
      </c>
      <c r="G38" s="205">
        <v>1531</v>
      </c>
      <c r="H38" s="205">
        <v>1</v>
      </c>
      <c r="I38" s="205">
        <v>8</v>
      </c>
      <c r="J38" s="205">
        <v>45</v>
      </c>
      <c r="K38" s="205">
        <v>15</v>
      </c>
      <c r="L38" s="205">
        <v>26</v>
      </c>
      <c r="M38" s="205">
        <v>548</v>
      </c>
      <c r="N38" s="205">
        <v>1</v>
      </c>
      <c r="O38" s="205">
        <v>61</v>
      </c>
      <c r="P38" s="205">
        <v>4</v>
      </c>
      <c r="Q38" s="205">
        <v>0</v>
      </c>
      <c r="R38" s="205">
        <v>9</v>
      </c>
      <c r="S38" s="205">
        <v>0</v>
      </c>
      <c r="T38" s="205">
        <v>8</v>
      </c>
      <c r="U38" s="205">
        <v>11</v>
      </c>
      <c r="V38" s="205">
        <v>10</v>
      </c>
      <c r="W38" s="205">
        <v>15</v>
      </c>
      <c r="X38" s="205">
        <v>237</v>
      </c>
      <c r="Y38" s="205">
        <v>37</v>
      </c>
      <c r="Z38" s="205">
        <v>5</v>
      </c>
      <c r="AA38" s="205">
        <v>28</v>
      </c>
      <c r="AB38" s="205">
        <v>24</v>
      </c>
      <c r="AC38" s="205">
        <v>0</v>
      </c>
      <c r="AD38" s="205">
        <v>4</v>
      </c>
      <c r="AE38" s="205">
        <v>6</v>
      </c>
      <c r="AF38" s="205">
        <v>14</v>
      </c>
      <c r="AG38" s="205">
        <v>1</v>
      </c>
      <c r="AH38" s="205">
        <v>90</v>
      </c>
      <c r="AI38" s="205">
        <v>8</v>
      </c>
      <c r="AJ38" s="205">
        <v>14</v>
      </c>
      <c r="AK38" s="205">
        <v>19</v>
      </c>
      <c r="AL38" s="205">
        <v>48</v>
      </c>
      <c r="AM38" s="205">
        <v>76</v>
      </c>
      <c r="AN38" s="205">
        <v>5</v>
      </c>
      <c r="AO38" s="205">
        <v>51</v>
      </c>
      <c r="AP38" s="205">
        <v>2</v>
      </c>
      <c r="AQ38" s="205">
        <v>27</v>
      </c>
      <c r="AR38" s="205">
        <v>28</v>
      </c>
      <c r="AS38" s="205">
        <v>11</v>
      </c>
      <c r="AT38" s="205">
        <v>17</v>
      </c>
      <c r="AU38" s="205">
        <v>17</v>
      </c>
    </row>
    <row r="39" spans="1:47" x14ac:dyDescent="0.3">
      <c r="A39" s="203">
        <f t="shared" si="0"/>
        <v>1</v>
      </c>
      <c r="B39" s="203" t="str">
        <f t="shared" si="0"/>
        <v>PENNSYLVANIA</v>
      </c>
      <c r="E39" s="205">
        <v>1</v>
      </c>
      <c r="F39" s="206" t="s">
        <v>78</v>
      </c>
      <c r="G39" s="205">
        <v>217</v>
      </c>
      <c r="H39" s="205">
        <v>0</v>
      </c>
      <c r="I39" s="205">
        <v>0</v>
      </c>
      <c r="J39" s="205">
        <v>2</v>
      </c>
      <c r="K39" s="205">
        <v>1</v>
      </c>
      <c r="L39" s="205">
        <v>3</v>
      </c>
      <c r="M39" s="205">
        <v>8</v>
      </c>
      <c r="N39" s="205">
        <v>0</v>
      </c>
      <c r="O39" s="205">
        <v>0</v>
      </c>
      <c r="P39" s="205">
        <v>1</v>
      </c>
      <c r="Q39" s="205">
        <v>0</v>
      </c>
      <c r="R39" s="205">
        <v>0</v>
      </c>
      <c r="S39" s="205">
        <v>0</v>
      </c>
      <c r="T39" s="205">
        <v>0</v>
      </c>
      <c r="U39" s="205">
        <v>0</v>
      </c>
      <c r="V39" s="205">
        <v>2</v>
      </c>
      <c r="W39" s="205">
        <v>1</v>
      </c>
      <c r="X39" s="205">
        <v>107</v>
      </c>
      <c r="Y39" s="205">
        <v>9</v>
      </c>
      <c r="Z39" s="205">
        <v>0</v>
      </c>
      <c r="AA39" s="205">
        <v>0</v>
      </c>
      <c r="AB39" s="205">
        <v>1</v>
      </c>
      <c r="AC39" s="205">
        <v>0</v>
      </c>
      <c r="AD39" s="205">
        <v>5</v>
      </c>
      <c r="AE39" s="205">
        <v>0</v>
      </c>
      <c r="AF39" s="205">
        <v>0</v>
      </c>
      <c r="AG39" s="205">
        <v>0</v>
      </c>
      <c r="AH39" s="205">
        <v>28</v>
      </c>
      <c r="AI39" s="205">
        <v>0</v>
      </c>
      <c r="AJ39" s="205">
        <v>1</v>
      </c>
      <c r="AK39" s="205">
        <v>0</v>
      </c>
      <c r="AL39" s="205">
        <v>16</v>
      </c>
      <c r="AM39" s="205">
        <v>11</v>
      </c>
      <c r="AN39" s="205">
        <v>0</v>
      </c>
      <c r="AO39" s="205">
        <v>10</v>
      </c>
      <c r="AP39" s="205">
        <v>0</v>
      </c>
      <c r="AQ39" s="205">
        <v>0</v>
      </c>
      <c r="AR39" s="205">
        <v>2</v>
      </c>
      <c r="AS39" s="205">
        <v>1</v>
      </c>
      <c r="AT39" s="205">
        <v>2</v>
      </c>
      <c r="AU39" s="205">
        <v>6</v>
      </c>
    </row>
    <row r="40" spans="1:47" x14ac:dyDescent="0.3">
      <c r="A40" s="203">
        <f t="shared" si="0"/>
        <v>1</v>
      </c>
      <c r="B40" s="203" t="str">
        <f t="shared" si="0"/>
        <v>RHODE ISLAND</v>
      </c>
      <c r="E40" s="205">
        <v>1</v>
      </c>
      <c r="F40" s="206" t="s">
        <v>79</v>
      </c>
      <c r="G40" s="205">
        <v>17</v>
      </c>
      <c r="H40" s="205">
        <v>0</v>
      </c>
      <c r="I40" s="205">
        <v>0</v>
      </c>
      <c r="J40" s="205">
        <v>0</v>
      </c>
      <c r="K40" s="205">
        <v>0</v>
      </c>
      <c r="L40" s="205">
        <v>0</v>
      </c>
      <c r="M40" s="205">
        <v>1</v>
      </c>
      <c r="N40" s="205">
        <v>0</v>
      </c>
      <c r="O40" s="205">
        <v>0</v>
      </c>
      <c r="P40" s="205">
        <v>0</v>
      </c>
      <c r="Q40" s="205">
        <v>0</v>
      </c>
      <c r="R40" s="205">
        <v>0</v>
      </c>
      <c r="S40" s="205">
        <v>0</v>
      </c>
      <c r="T40" s="205">
        <v>0</v>
      </c>
      <c r="U40" s="205">
        <v>0</v>
      </c>
      <c r="V40" s="205">
        <v>0</v>
      </c>
      <c r="W40" s="205">
        <v>1</v>
      </c>
      <c r="X40" s="205">
        <v>9</v>
      </c>
      <c r="Y40" s="205">
        <v>2</v>
      </c>
      <c r="Z40" s="205">
        <v>0</v>
      </c>
      <c r="AA40" s="205">
        <v>0</v>
      </c>
      <c r="AB40" s="205">
        <v>0</v>
      </c>
      <c r="AC40" s="205">
        <v>0</v>
      </c>
      <c r="AD40" s="205">
        <v>0</v>
      </c>
      <c r="AE40" s="205">
        <v>0</v>
      </c>
      <c r="AF40" s="205">
        <v>0</v>
      </c>
      <c r="AG40" s="205">
        <v>0</v>
      </c>
      <c r="AH40" s="205">
        <v>2</v>
      </c>
      <c r="AI40" s="205">
        <v>0</v>
      </c>
      <c r="AJ40" s="205">
        <v>0</v>
      </c>
      <c r="AK40" s="205">
        <v>0</v>
      </c>
      <c r="AL40" s="205">
        <v>1</v>
      </c>
      <c r="AM40" s="205">
        <v>0</v>
      </c>
      <c r="AN40" s="205">
        <v>0</v>
      </c>
      <c r="AO40" s="205">
        <v>0</v>
      </c>
      <c r="AP40" s="205">
        <v>0</v>
      </c>
      <c r="AQ40" s="205">
        <v>0</v>
      </c>
      <c r="AR40" s="205">
        <v>0</v>
      </c>
      <c r="AS40" s="205">
        <v>0</v>
      </c>
      <c r="AT40" s="205">
        <v>0</v>
      </c>
      <c r="AU40" s="205">
        <v>1</v>
      </c>
    </row>
    <row r="41" spans="1:47" x14ac:dyDescent="0.3">
      <c r="A41" s="203">
        <f t="shared" si="0"/>
        <v>1</v>
      </c>
      <c r="B41" s="203" t="str">
        <f t="shared" si="0"/>
        <v>SOUTH CAROLINA</v>
      </c>
      <c r="E41" s="205">
        <v>1</v>
      </c>
      <c r="F41" s="206" t="s">
        <v>80</v>
      </c>
      <c r="G41" s="205">
        <v>97</v>
      </c>
      <c r="H41" s="205">
        <v>0</v>
      </c>
      <c r="I41" s="205">
        <v>0</v>
      </c>
      <c r="J41" s="205">
        <v>3</v>
      </c>
      <c r="K41" s="205">
        <v>0</v>
      </c>
      <c r="L41" s="205">
        <v>1</v>
      </c>
      <c r="M41" s="205">
        <v>3</v>
      </c>
      <c r="N41" s="205">
        <v>0</v>
      </c>
      <c r="O41" s="205">
        <v>1</v>
      </c>
      <c r="P41" s="205">
        <v>0</v>
      </c>
      <c r="Q41" s="205">
        <v>0</v>
      </c>
      <c r="R41" s="205">
        <v>1</v>
      </c>
      <c r="S41" s="205">
        <v>0</v>
      </c>
      <c r="T41" s="205">
        <v>0</v>
      </c>
      <c r="U41" s="205">
        <v>0</v>
      </c>
      <c r="V41" s="205">
        <v>3</v>
      </c>
      <c r="W41" s="205">
        <v>0</v>
      </c>
      <c r="X41" s="205">
        <v>33</v>
      </c>
      <c r="Y41" s="205">
        <v>13</v>
      </c>
      <c r="Z41" s="205">
        <v>0</v>
      </c>
      <c r="AA41" s="205">
        <v>1</v>
      </c>
      <c r="AB41" s="205">
        <v>0</v>
      </c>
      <c r="AC41" s="205">
        <v>0</v>
      </c>
      <c r="AD41" s="205">
        <v>0</v>
      </c>
      <c r="AE41" s="205">
        <v>1</v>
      </c>
      <c r="AF41" s="205">
        <v>1</v>
      </c>
      <c r="AG41" s="205">
        <v>0</v>
      </c>
      <c r="AH41" s="205">
        <v>11</v>
      </c>
      <c r="AI41" s="205">
        <v>0</v>
      </c>
      <c r="AJ41" s="205">
        <v>1</v>
      </c>
      <c r="AK41" s="205">
        <v>1</v>
      </c>
      <c r="AL41" s="205">
        <v>12</v>
      </c>
      <c r="AM41" s="205">
        <v>3</v>
      </c>
      <c r="AN41" s="205">
        <v>0</v>
      </c>
      <c r="AO41" s="205">
        <v>1</v>
      </c>
      <c r="AP41" s="205">
        <v>0</v>
      </c>
      <c r="AQ41" s="205">
        <v>1</v>
      </c>
      <c r="AR41" s="205">
        <v>2</v>
      </c>
      <c r="AS41" s="205">
        <v>0</v>
      </c>
      <c r="AT41" s="205">
        <v>1</v>
      </c>
      <c r="AU41" s="205">
        <v>3</v>
      </c>
    </row>
    <row r="42" spans="1:47" x14ac:dyDescent="0.3">
      <c r="A42" s="203">
        <f t="shared" si="0"/>
        <v>1</v>
      </c>
      <c r="B42" s="203" t="str">
        <f t="shared" si="0"/>
        <v>SOUTH DAKOTA</v>
      </c>
      <c r="E42" s="205">
        <v>1</v>
      </c>
      <c r="F42" s="206" t="s">
        <v>81</v>
      </c>
      <c r="G42" s="205">
        <v>35</v>
      </c>
      <c r="H42" s="205">
        <v>0</v>
      </c>
      <c r="I42" s="205">
        <v>0</v>
      </c>
      <c r="J42" s="205">
        <v>1</v>
      </c>
      <c r="K42" s="205">
        <v>4</v>
      </c>
      <c r="L42" s="205">
        <v>0</v>
      </c>
      <c r="M42" s="205">
        <v>1</v>
      </c>
      <c r="N42" s="205">
        <v>0</v>
      </c>
      <c r="O42" s="205">
        <v>0</v>
      </c>
      <c r="P42" s="205">
        <v>0</v>
      </c>
      <c r="Q42" s="205">
        <v>0</v>
      </c>
      <c r="R42" s="205">
        <v>0</v>
      </c>
      <c r="S42" s="205">
        <v>0</v>
      </c>
      <c r="T42" s="205">
        <v>1</v>
      </c>
      <c r="U42" s="205">
        <v>0</v>
      </c>
      <c r="V42" s="205">
        <v>0</v>
      </c>
      <c r="W42" s="205">
        <v>0</v>
      </c>
      <c r="X42" s="205">
        <v>4</v>
      </c>
      <c r="Y42" s="205">
        <v>2</v>
      </c>
      <c r="Z42" s="205">
        <v>1</v>
      </c>
      <c r="AA42" s="205">
        <v>2</v>
      </c>
      <c r="AB42" s="205">
        <v>0</v>
      </c>
      <c r="AC42" s="205">
        <v>0</v>
      </c>
      <c r="AD42" s="205">
        <v>0</v>
      </c>
      <c r="AE42" s="205">
        <v>1</v>
      </c>
      <c r="AF42" s="205">
        <v>0</v>
      </c>
      <c r="AG42" s="205">
        <v>0</v>
      </c>
      <c r="AH42" s="205">
        <v>2</v>
      </c>
      <c r="AI42" s="205">
        <v>0</v>
      </c>
      <c r="AJ42" s="205">
        <v>2</v>
      </c>
      <c r="AK42" s="205">
        <v>2</v>
      </c>
      <c r="AL42" s="205">
        <v>3</v>
      </c>
      <c r="AM42" s="205">
        <v>5</v>
      </c>
      <c r="AN42" s="205">
        <v>0</v>
      </c>
      <c r="AO42" s="205">
        <v>0</v>
      </c>
      <c r="AP42" s="205">
        <v>0</v>
      </c>
      <c r="AQ42" s="205">
        <v>0</v>
      </c>
      <c r="AR42" s="205">
        <v>2</v>
      </c>
      <c r="AS42" s="205">
        <v>0</v>
      </c>
      <c r="AT42" s="205">
        <v>1</v>
      </c>
      <c r="AU42" s="205">
        <v>1</v>
      </c>
    </row>
    <row r="43" spans="1:47" x14ac:dyDescent="0.3">
      <c r="A43" s="203">
        <f t="shared" si="0"/>
        <v>1</v>
      </c>
      <c r="B43" s="203" t="str">
        <f t="shared" si="0"/>
        <v>TENNESSEE</v>
      </c>
      <c r="E43" s="205">
        <v>1</v>
      </c>
      <c r="F43" s="206" t="s">
        <v>82</v>
      </c>
      <c r="G43" s="205">
        <v>176</v>
      </c>
      <c r="H43" s="205">
        <v>0</v>
      </c>
      <c r="I43" s="205">
        <v>0</v>
      </c>
      <c r="J43" s="205">
        <v>4</v>
      </c>
      <c r="K43" s="205">
        <v>0</v>
      </c>
      <c r="L43" s="205">
        <v>3</v>
      </c>
      <c r="M43" s="205">
        <v>6</v>
      </c>
      <c r="N43" s="205">
        <v>0</v>
      </c>
      <c r="O43" s="205">
        <v>1</v>
      </c>
      <c r="P43" s="205">
        <v>0</v>
      </c>
      <c r="Q43" s="205">
        <v>0</v>
      </c>
      <c r="R43" s="205">
        <v>3</v>
      </c>
      <c r="S43" s="205">
        <v>0</v>
      </c>
      <c r="T43" s="205">
        <v>2</v>
      </c>
      <c r="U43" s="205">
        <v>0</v>
      </c>
      <c r="V43" s="205">
        <v>0</v>
      </c>
      <c r="W43" s="205">
        <v>0</v>
      </c>
      <c r="X43" s="205">
        <v>66</v>
      </c>
      <c r="Y43" s="205">
        <v>9</v>
      </c>
      <c r="Z43" s="205">
        <v>0</v>
      </c>
      <c r="AA43" s="205">
        <v>2</v>
      </c>
      <c r="AB43" s="205">
        <v>1</v>
      </c>
      <c r="AC43" s="205">
        <v>0</v>
      </c>
      <c r="AD43" s="205">
        <v>0</v>
      </c>
      <c r="AE43" s="205">
        <v>0</v>
      </c>
      <c r="AF43" s="205">
        <v>0</v>
      </c>
      <c r="AG43" s="205">
        <v>0</v>
      </c>
      <c r="AH43" s="205">
        <v>29</v>
      </c>
      <c r="AI43" s="205">
        <v>1</v>
      </c>
      <c r="AJ43" s="205">
        <v>3</v>
      </c>
      <c r="AK43" s="205">
        <v>0</v>
      </c>
      <c r="AL43" s="205">
        <v>16</v>
      </c>
      <c r="AM43" s="205">
        <v>7</v>
      </c>
      <c r="AN43" s="205">
        <v>1</v>
      </c>
      <c r="AO43" s="205">
        <v>15</v>
      </c>
      <c r="AP43" s="205">
        <v>0</v>
      </c>
      <c r="AQ43" s="205">
        <v>1</v>
      </c>
      <c r="AR43" s="205">
        <v>2</v>
      </c>
      <c r="AS43" s="205">
        <v>0</v>
      </c>
      <c r="AT43" s="205">
        <v>0</v>
      </c>
      <c r="AU43" s="205">
        <v>4</v>
      </c>
    </row>
    <row r="44" spans="1:47" x14ac:dyDescent="0.3">
      <c r="A44" s="203">
        <f t="shared" si="0"/>
        <v>1</v>
      </c>
      <c r="B44" s="203" t="str">
        <f t="shared" si="0"/>
        <v>TEXAS</v>
      </c>
      <c r="E44" s="205">
        <v>1</v>
      </c>
      <c r="F44" s="206" t="s">
        <v>83</v>
      </c>
      <c r="G44" s="205">
        <v>1081</v>
      </c>
      <c r="H44" s="205">
        <v>2</v>
      </c>
      <c r="I44" s="205">
        <v>1</v>
      </c>
      <c r="J44" s="205">
        <v>12</v>
      </c>
      <c r="K44" s="205">
        <v>5</v>
      </c>
      <c r="L44" s="205">
        <v>7</v>
      </c>
      <c r="M44" s="205">
        <v>48</v>
      </c>
      <c r="N44" s="205">
        <v>1</v>
      </c>
      <c r="O44" s="205">
        <v>3</v>
      </c>
      <c r="P44" s="205">
        <v>7</v>
      </c>
      <c r="Q44" s="205">
        <v>0</v>
      </c>
      <c r="R44" s="205">
        <v>7</v>
      </c>
      <c r="S44" s="205">
        <v>0</v>
      </c>
      <c r="T44" s="205">
        <v>11</v>
      </c>
      <c r="U44" s="205">
        <v>6</v>
      </c>
      <c r="V44" s="205">
        <v>10</v>
      </c>
      <c r="W44" s="205">
        <v>4</v>
      </c>
      <c r="X44" s="205">
        <v>404</v>
      </c>
      <c r="Y44" s="205">
        <v>51</v>
      </c>
      <c r="Z44" s="205">
        <v>1</v>
      </c>
      <c r="AA44" s="205">
        <v>1</v>
      </c>
      <c r="AB44" s="205">
        <v>5</v>
      </c>
      <c r="AC44" s="205">
        <v>0</v>
      </c>
      <c r="AD44" s="205">
        <v>8</v>
      </c>
      <c r="AE44" s="205">
        <v>4</v>
      </c>
      <c r="AF44" s="205">
        <v>1</v>
      </c>
      <c r="AG44" s="205">
        <v>2</v>
      </c>
      <c r="AH44" s="205">
        <v>143</v>
      </c>
      <c r="AI44" s="205">
        <v>4</v>
      </c>
      <c r="AJ44" s="205">
        <v>13</v>
      </c>
      <c r="AK44" s="205">
        <v>1</v>
      </c>
      <c r="AL44" s="205">
        <v>112</v>
      </c>
      <c r="AM44" s="205">
        <v>63</v>
      </c>
      <c r="AN44" s="205">
        <v>5</v>
      </c>
      <c r="AO44" s="205">
        <v>53</v>
      </c>
      <c r="AP44" s="205">
        <v>1</v>
      </c>
      <c r="AQ44" s="205">
        <v>7</v>
      </c>
      <c r="AR44" s="205">
        <v>38</v>
      </c>
      <c r="AS44" s="205">
        <v>10</v>
      </c>
      <c r="AT44" s="205">
        <v>14</v>
      </c>
      <c r="AU44" s="205">
        <v>16</v>
      </c>
    </row>
    <row r="45" spans="1:47" x14ac:dyDescent="0.3">
      <c r="A45" s="203">
        <f t="shared" si="0"/>
        <v>1</v>
      </c>
      <c r="B45" s="203" t="str">
        <f t="shared" si="0"/>
        <v>UTAH</v>
      </c>
      <c r="E45" s="205">
        <v>1</v>
      </c>
      <c r="F45" s="206" t="s">
        <v>84</v>
      </c>
      <c r="G45" s="205">
        <v>298</v>
      </c>
      <c r="H45" s="205">
        <v>0</v>
      </c>
      <c r="I45" s="205">
        <v>4</v>
      </c>
      <c r="J45" s="205">
        <v>4</v>
      </c>
      <c r="K45" s="205">
        <v>1</v>
      </c>
      <c r="L45" s="205">
        <v>3</v>
      </c>
      <c r="M45" s="205">
        <v>21</v>
      </c>
      <c r="N45" s="205">
        <v>0</v>
      </c>
      <c r="O45" s="205">
        <v>1</v>
      </c>
      <c r="P45" s="205">
        <v>1</v>
      </c>
      <c r="Q45" s="205">
        <v>0</v>
      </c>
      <c r="R45" s="205">
        <v>2</v>
      </c>
      <c r="S45" s="205">
        <v>0</v>
      </c>
      <c r="T45" s="205">
        <v>2</v>
      </c>
      <c r="U45" s="205">
        <v>2</v>
      </c>
      <c r="V45" s="205">
        <v>4</v>
      </c>
      <c r="W45" s="205">
        <v>0</v>
      </c>
      <c r="X45" s="205">
        <v>98</v>
      </c>
      <c r="Y45" s="205">
        <v>21</v>
      </c>
      <c r="Z45" s="205">
        <v>2</v>
      </c>
      <c r="AA45" s="205">
        <v>0</v>
      </c>
      <c r="AB45" s="205">
        <v>2</v>
      </c>
      <c r="AC45" s="205">
        <v>1</v>
      </c>
      <c r="AD45" s="205">
        <v>5</v>
      </c>
      <c r="AE45" s="205">
        <v>0</v>
      </c>
      <c r="AF45" s="205">
        <v>1</v>
      </c>
      <c r="AG45" s="205">
        <v>0</v>
      </c>
      <c r="AH45" s="205">
        <v>40</v>
      </c>
      <c r="AI45" s="205">
        <v>2</v>
      </c>
      <c r="AJ45" s="205">
        <v>2</v>
      </c>
      <c r="AK45" s="205">
        <v>0</v>
      </c>
      <c r="AL45" s="205">
        <v>20</v>
      </c>
      <c r="AM45" s="205">
        <v>22</v>
      </c>
      <c r="AN45" s="205">
        <v>1</v>
      </c>
      <c r="AO45" s="205">
        <v>8</v>
      </c>
      <c r="AP45" s="205">
        <v>0</v>
      </c>
      <c r="AQ45" s="205">
        <v>2</v>
      </c>
      <c r="AR45" s="205">
        <v>11</v>
      </c>
      <c r="AS45" s="205">
        <v>6</v>
      </c>
      <c r="AT45" s="205">
        <v>6</v>
      </c>
      <c r="AU45" s="205">
        <v>3</v>
      </c>
    </row>
    <row r="46" spans="1:47" x14ac:dyDescent="0.3">
      <c r="A46" s="203">
        <f t="shared" si="0"/>
        <v>1</v>
      </c>
      <c r="B46" s="203" t="str">
        <f t="shared" si="0"/>
        <v>VERMONT</v>
      </c>
      <c r="E46" s="205">
        <v>1</v>
      </c>
      <c r="F46" s="206" t="s">
        <v>85</v>
      </c>
      <c r="G46" s="205">
        <v>22</v>
      </c>
      <c r="H46" s="205">
        <v>0</v>
      </c>
      <c r="I46" s="205">
        <v>0</v>
      </c>
      <c r="J46" s="205">
        <v>0</v>
      </c>
      <c r="K46" s="205">
        <v>0</v>
      </c>
      <c r="L46" s="205">
        <v>0</v>
      </c>
      <c r="M46" s="205">
        <v>1</v>
      </c>
      <c r="N46" s="205">
        <v>0</v>
      </c>
      <c r="O46" s="205">
        <v>0</v>
      </c>
      <c r="P46" s="205">
        <v>0</v>
      </c>
      <c r="Q46" s="205">
        <v>0</v>
      </c>
      <c r="R46" s="205">
        <v>0</v>
      </c>
      <c r="S46" s="205">
        <v>0</v>
      </c>
      <c r="T46" s="205">
        <v>0</v>
      </c>
      <c r="U46" s="205">
        <v>0</v>
      </c>
      <c r="V46" s="205">
        <v>1</v>
      </c>
      <c r="W46" s="205">
        <v>0</v>
      </c>
      <c r="X46" s="205">
        <v>11</v>
      </c>
      <c r="Y46" s="205">
        <v>1</v>
      </c>
      <c r="Z46" s="205">
        <v>0</v>
      </c>
      <c r="AA46" s="205">
        <v>2</v>
      </c>
      <c r="AB46" s="205">
        <v>0</v>
      </c>
      <c r="AC46" s="205">
        <v>0</v>
      </c>
      <c r="AD46" s="205">
        <v>0</v>
      </c>
      <c r="AE46" s="205">
        <v>0</v>
      </c>
      <c r="AF46" s="205">
        <v>0</v>
      </c>
      <c r="AG46" s="205">
        <v>0</v>
      </c>
      <c r="AH46" s="205">
        <v>2</v>
      </c>
      <c r="AI46" s="205">
        <v>0</v>
      </c>
      <c r="AJ46" s="205">
        <v>0</v>
      </c>
      <c r="AK46" s="205">
        <v>0</v>
      </c>
      <c r="AL46" s="205">
        <v>0</v>
      </c>
      <c r="AM46" s="205">
        <v>1</v>
      </c>
      <c r="AN46" s="205">
        <v>0</v>
      </c>
      <c r="AO46" s="205">
        <v>2</v>
      </c>
      <c r="AP46" s="205">
        <v>0</v>
      </c>
      <c r="AQ46" s="205">
        <v>0</v>
      </c>
      <c r="AR46" s="205">
        <v>0</v>
      </c>
      <c r="AS46" s="205">
        <v>1</v>
      </c>
      <c r="AT46" s="205">
        <v>0</v>
      </c>
      <c r="AU46" s="205">
        <v>0</v>
      </c>
    </row>
    <row r="47" spans="1:47" x14ac:dyDescent="0.3">
      <c r="A47" s="203">
        <f t="shared" si="0"/>
        <v>1</v>
      </c>
      <c r="B47" s="203" t="str">
        <f t="shared" si="0"/>
        <v>VIRGINIA</v>
      </c>
      <c r="E47" s="205">
        <v>1</v>
      </c>
      <c r="F47" s="206" t="s">
        <v>86</v>
      </c>
      <c r="G47" s="205">
        <v>280</v>
      </c>
      <c r="H47" s="205">
        <v>0</v>
      </c>
      <c r="I47" s="205">
        <v>0</v>
      </c>
      <c r="J47" s="205">
        <v>6</v>
      </c>
      <c r="K47" s="205">
        <v>0</v>
      </c>
      <c r="L47" s="205">
        <v>2</v>
      </c>
      <c r="M47" s="205">
        <v>8</v>
      </c>
      <c r="N47" s="205">
        <v>0</v>
      </c>
      <c r="O47" s="205">
        <v>0</v>
      </c>
      <c r="P47" s="205">
        <v>1</v>
      </c>
      <c r="Q47" s="205">
        <v>0</v>
      </c>
      <c r="R47" s="205">
        <v>3</v>
      </c>
      <c r="S47" s="205">
        <v>0</v>
      </c>
      <c r="T47" s="205">
        <v>1</v>
      </c>
      <c r="U47" s="205">
        <v>0</v>
      </c>
      <c r="V47" s="205">
        <v>8</v>
      </c>
      <c r="W47" s="205">
        <v>0</v>
      </c>
      <c r="X47" s="205">
        <v>117</v>
      </c>
      <c r="Y47" s="205">
        <v>20</v>
      </c>
      <c r="Z47" s="205">
        <v>2</v>
      </c>
      <c r="AA47" s="205">
        <v>0</v>
      </c>
      <c r="AB47" s="205">
        <v>2</v>
      </c>
      <c r="AC47" s="205">
        <v>0</v>
      </c>
      <c r="AD47" s="205">
        <v>1</v>
      </c>
      <c r="AE47" s="205">
        <v>0</v>
      </c>
      <c r="AF47" s="205">
        <v>2</v>
      </c>
      <c r="AG47" s="205">
        <v>0</v>
      </c>
      <c r="AH47" s="205">
        <v>32</v>
      </c>
      <c r="AI47" s="205">
        <v>0</v>
      </c>
      <c r="AJ47" s="205">
        <v>5</v>
      </c>
      <c r="AK47" s="205">
        <v>1</v>
      </c>
      <c r="AL47" s="205">
        <v>18</v>
      </c>
      <c r="AM47" s="205">
        <v>12</v>
      </c>
      <c r="AN47" s="205">
        <v>2</v>
      </c>
      <c r="AO47" s="205">
        <v>24</v>
      </c>
      <c r="AP47" s="205">
        <v>1</v>
      </c>
      <c r="AQ47" s="205">
        <v>0</v>
      </c>
      <c r="AR47" s="205">
        <v>8</v>
      </c>
      <c r="AS47" s="205">
        <v>2</v>
      </c>
      <c r="AT47" s="205">
        <v>2</v>
      </c>
      <c r="AU47" s="205">
        <v>0</v>
      </c>
    </row>
    <row r="48" spans="1:47" x14ac:dyDescent="0.3">
      <c r="A48" s="203">
        <f t="shared" si="0"/>
        <v>1</v>
      </c>
      <c r="B48" s="203" t="str">
        <f t="shared" si="0"/>
        <v>WASHINGTON</v>
      </c>
      <c r="E48" s="205">
        <v>1</v>
      </c>
      <c r="F48" s="206" t="s">
        <v>87</v>
      </c>
      <c r="G48" s="205">
        <v>0</v>
      </c>
      <c r="H48" s="205">
        <v>0</v>
      </c>
      <c r="I48" s="205">
        <v>0</v>
      </c>
      <c r="J48" s="205">
        <v>0</v>
      </c>
      <c r="K48" s="205">
        <v>0</v>
      </c>
      <c r="L48" s="205">
        <v>0</v>
      </c>
      <c r="M48" s="205">
        <v>0</v>
      </c>
      <c r="N48" s="205">
        <v>0</v>
      </c>
      <c r="O48" s="205">
        <v>0</v>
      </c>
      <c r="P48" s="205">
        <v>0</v>
      </c>
      <c r="Q48" s="205">
        <v>0</v>
      </c>
      <c r="R48" s="205">
        <v>0</v>
      </c>
      <c r="S48" s="205">
        <v>0</v>
      </c>
      <c r="T48" s="205">
        <v>0</v>
      </c>
      <c r="U48" s="205">
        <v>0</v>
      </c>
      <c r="V48" s="205">
        <v>0</v>
      </c>
      <c r="W48" s="205">
        <v>0</v>
      </c>
      <c r="X48" s="205">
        <v>0</v>
      </c>
      <c r="Y48" s="205">
        <v>0</v>
      </c>
      <c r="Z48" s="205">
        <v>0</v>
      </c>
      <c r="AA48" s="205">
        <v>0</v>
      </c>
      <c r="AB48" s="205">
        <v>0</v>
      </c>
      <c r="AC48" s="205">
        <v>0</v>
      </c>
      <c r="AD48" s="205">
        <v>0</v>
      </c>
      <c r="AE48" s="205">
        <v>0</v>
      </c>
      <c r="AF48" s="205">
        <v>0</v>
      </c>
      <c r="AG48" s="205">
        <v>0</v>
      </c>
      <c r="AH48" s="205">
        <v>0</v>
      </c>
      <c r="AI48" s="205">
        <v>0</v>
      </c>
      <c r="AJ48" s="205">
        <v>0</v>
      </c>
      <c r="AK48" s="205">
        <v>0</v>
      </c>
      <c r="AL48" s="205">
        <v>0</v>
      </c>
      <c r="AM48" s="205">
        <v>0</v>
      </c>
      <c r="AN48" s="205">
        <v>0</v>
      </c>
      <c r="AO48" s="205">
        <v>0</v>
      </c>
      <c r="AP48" s="205">
        <v>0</v>
      </c>
      <c r="AQ48" s="205">
        <v>0</v>
      </c>
      <c r="AR48" s="205">
        <v>0</v>
      </c>
      <c r="AS48" s="205">
        <v>0</v>
      </c>
      <c r="AT48" s="205">
        <v>0</v>
      </c>
      <c r="AU48" s="205">
        <v>0</v>
      </c>
    </row>
    <row r="49" spans="1:47" x14ac:dyDescent="0.3">
      <c r="A49" s="203">
        <f t="shared" si="0"/>
        <v>1</v>
      </c>
      <c r="B49" s="203" t="str">
        <f t="shared" si="0"/>
        <v>WEST VIRGINIA</v>
      </c>
      <c r="E49" s="205">
        <v>1</v>
      </c>
      <c r="F49" s="206" t="s">
        <v>88</v>
      </c>
      <c r="G49" s="205">
        <v>18</v>
      </c>
      <c r="H49" s="205">
        <v>0</v>
      </c>
      <c r="I49" s="205">
        <v>0</v>
      </c>
      <c r="J49" s="205">
        <v>0</v>
      </c>
      <c r="K49" s="205">
        <v>0</v>
      </c>
      <c r="L49" s="205">
        <v>0</v>
      </c>
      <c r="M49" s="205">
        <v>2</v>
      </c>
      <c r="N49" s="205">
        <v>0</v>
      </c>
      <c r="O49" s="205">
        <v>0</v>
      </c>
      <c r="P49" s="205">
        <v>0</v>
      </c>
      <c r="Q49" s="205">
        <v>0</v>
      </c>
      <c r="R49" s="205">
        <v>0</v>
      </c>
      <c r="S49" s="205">
        <v>0</v>
      </c>
      <c r="T49" s="205">
        <v>0</v>
      </c>
      <c r="U49" s="205">
        <v>0</v>
      </c>
      <c r="V49" s="205">
        <v>0</v>
      </c>
      <c r="W49" s="205">
        <v>0</v>
      </c>
      <c r="X49" s="205">
        <v>1</v>
      </c>
      <c r="Y49" s="205">
        <v>2</v>
      </c>
      <c r="Z49" s="205">
        <v>1</v>
      </c>
      <c r="AA49" s="205">
        <v>0</v>
      </c>
      <c r="AB49" s="205">
        <v>0</v>
      </c>
      <c r="AC49" s="205">
        <v>0</v>
      </c>
      <c r="AD49" s="205">
        <v>0</v>
      </c>
      <c r="AE49" s="205">
        <v>0</v>
      </c>
      <c r="AF49" s="205">
        <v>0</v>
      </c>
      <c r="AG49" s="205">
        <v>0</v>
      </c>
      <c r="AH49" s="205">
        <v>4</v>
      </c>
      <c r="AI49" s="205">
        <v>0</v>
      </c>
      <c r="AJ49" s="205">
        <v>2</v>
      </c>
      <c r="AK49" s="205">
        <v>0</v>
      </c>
      <c r="AL49" s="205">
        <v>2</v>
      </c>
      <c r="AM49" s="205">
        <v>4</v>
      </c>
      <c r="AN49" s="205">
        <v>0</v>
      </c>
      <c r="AO49" s="205">
        <v>0</v>
      </c>
      <c r="AP49" s="205">
        <v>0</v>
      </c>
      <c r="AQ49" s="205">
        <v>0</v>
      </c>
      <c r="AR49" s="205">
        <v>0</v>
      </c>
      <c r="AS49" s="205">
        <v>0</v>
      </c>
      <c r="AT49" s="205">
        <v>0</v>
      </c>
      <c r="AU49" s="205">
        <v>0</v>
      </c>
    </row>
    <row r="50" spans="1:47" x14ac:dyDescent="0.3">
      <c r="A50" s="203">
        <f t="shared" si="0"/>
        <v>1</v>
      </c>
      <c r="B50" s="203" t="str">
        <f t="shared" si="0"/>
        <v>WISCONSIN</v>
      </c>
      <c r="E50" s="205">
        <v>1</v>
      </c>
      <c r="F50" s="206" t="s">
        <v>89</v>
      </c>
      <c r="G50" s="205">
        <v>159</v>
      </c>
      <c r="H50" s="205">
        <v>0</v>
      </c>
      <c r="I50" s="205">
        <v>0</v>
      </c>
      <c r="J50" s="205">
        <v>2</v>
      </c>
      <c r="K50" s="205">
        <v>1</v>
      </c>
      <c r="L50" s="205">
        <v>2</v>
      </c>
      <c r="M50" s="205">
        <v>6</v>
      </c>
      <c r="N50" s="205">
        <v>0</v>
      </c>
      <c r="O50" s="205">
        <v>0</v>
      </c>
      <c r="P50" s="205">
        <v>1</v>
      </c>
      <c r="Q50" s="205">
        <v>0</v>
      </c>
      <c r="R50" s="205">
        <v>0</v>
      </c>
      <c r="S50" s="205">
        <v>0</v>
      </c>
      <c r="T50" s="205">
        <v>1</v>
      </c>
      <c r="U50" s="205">
        <v>0</v>
      </c>
      <c r="V50" s="205">
        <v>4</v>
      </c>
      <c r="W50" s="205">
        <v>0</v>
      </c>
      <c r="X50" s="205">
        <v>84</v>
      </c>
      <c r="Y50" s="205">
        <v>6</v>
      </c>
      <c r="Z50" s="205">
        <v>0</v>
      </c>
      <c r="AA50" s="205">
        <v>0</v>
      </c>
      <c r="AB50" s="205">
        <v>2</v>
      </c>
      <c r="AC50" s="205">
        <v>0</v>
      </c>
      <c r="AD50" s="205">
        <v>0</v>
      </c>
      <c r="AE50" s="205">
        <v>0</v>
      </c>
      <c r="AF50" s="205">
        <v>0</v>
      </c>
      <c r="AG50" s="205">
        <v>1</v>
      </c>
      <c r="AH50" s="205">
        <v>18</v>
      </c>
      <c r="AI50" s="205">
        <v>0</v>
      </c>
      <c r="AJ50" s="205">
        <v>0</v>
      </c>
      <c r="AK50" s="205">
        <v>0</v>
      </c>
      <c r="AL50" s="205">
        <v>8</v>
      </c>
      <c r="AM50" s="205">
        <v>7</v>
      </c>
      <c r="AN50" s="205">
        <v>0</v>
      </c>
      <c r="AO50" s="205">
        <v>4</v>
      </c>
      <c r="AP50" s="205">
        <v>0</v>
      </c>
      <c r="AQ50" s="205">
        <v>2</v>
      </c>
      <c r="AR50" s="205">
        <v>7</v>
      </c>
      <c r="AS50" s="205">
        <v>1</v>
      </c>
      <c r="AT50" s="205">
        <v>0</v>
      </c>
      <c r="AU50" s="205">
        <v>2</v>
      </c>
    </row>
    <row r="51" spans="1:47" x14ac:dyDescent="0.3">
      <c r="A51" s="203">
        <f t="shared" si="0"/>
        <v>1</v>
      </c>
      <c r="B51" s="203" t="str">
        <f t="shared" si="0"/>
        <v>WYOMING</v>
      </c>
      <c r="E51" s="205">
        <v>1</v>
      </c>
      <c r="F51" s="206" t="s">
        <v>90</v>
      </c>
      <c r="G51" s="205">
        <v>33</v>
      </c>
      <c r="H51" s="205">
        <v>0</v>
      </c>
      <c r="I51" s="205">
        <v>0</v>
      </c>
      <c r="J51" s="205">
        <v>1</v>
      </c>
      <c r="K51" s="205">
        <v>3</v>
      </c>
      <c r="L51" s="205">
        <v>0</v>
      </c>
      <c r="M51" s="205">
        <v>2</v>
      </c>
      <c r="N51" s="205">
        <v>0</v>
      </c>
      <c r="O51" s="205">
        <v>0</v>
      </c>
      <c r="P51" s="205">
        <v>0</v>
      </c>
      <c r="Q51" s="205">
        <v>0</v>
      </c>
      <c r="R51" s="205">
        <v>0</v>
      </c>
      <c r="S51" s="205">
        <v>0</v>
      </c>
      <c r="T51" s="205">
        <v>0</v>
      </c>
      <c r="U51" s="205">
        <v>0</v>
      </c>
      <c r="V51" s="205">
        <v>0</v>
      </c>
      <c r="W51" s="205">
        <v>0</v>
      </c>
      <c r="X51" s="205">
        <v>5</v>
      </c>
      <c r="Y51" s="205">
        <v>3</v>
      </c>
      <c r="Z51" s="205">
        <v>0</v>
      </c>
      <c r="AA51" s="205">
        <v>0</v>
      </c>
      <c r="AB51" s="205">
        <v>1</v>
      </c>
      <c r="AC51" s="205">
        <v>0</v>
      </c>
      <c r="AD51" s="205">
        <v>0</v>
      </c>
      <c r="AE51" s="205">
        <v>0</v>
      </c>
      <c r="AF51" s="205">
        <v>0</v>
      </c>
      <c r="AG51" s="205">
        <v>1</v>
      </c>
      <c r="AH51" s="205">
        <v>2</v>
      </c>
      <c r="AI51" s="205">
        <v>0</v>
      </c>
      <c r="AJ51" s="205">
        <v>2</v>
      </c>
      <c r="AK51" s="205">
        <v>0</v>
      </c>
      <c r="AL51" s="205">
        <v>0</v>
      </c>
      <c r="AM51" s="205">
        <v>3</v>
      </c>
      <c r="AN51" s="205">
        <v>0</v>
      </c>
      <c r="AO51" s="205">
        <v>5</v>
      </c>
      <c r="AP51" s="205">
        <v>0</v>
      </c>
      <c r="AQ51" s="205">
        <v>1</v>
      </c>
      <c r="AR51" s="205">
        <v>0</v>
      </c>
      <c r="AS51" s="205">
        <v>1</v>
      </c>
      <c r="AT51" s="205">
        <v>2</v>
      </c>
      <c r="AU51" s="205">
        <v>1</v>
      </c>
    </row>
    <row r="52" spans="1:47" x14ac:dyDescent="0.3">
      <c r="A52" s="203">
        <f t="shared" si="0"/>
        <v>2</v>
      </c>
      <c r="B52" s="203" t="str">
        <f t="shared" si="0"/>
        <v>DISTRICT OF COLUMBIA</v>
      </c>
      <c r="E52" s="205">
        <v>2</v>
      </c>
      <c r="F52" s="206" t="s">
        <v>655</v>
      </c>
      <c r="G52" s="205">
        <v>38</v>
      </c>
      <c r="H52" s="205">
        <v>0</v>
      </c>
      <c r="I52" s="205">
        <v>0</v>
      </c>
      <c r="J52" s="205">
        <v>1</v>
      </c>
      <c r="K52" s="205">
        <v>0</v>
      </c>
      <c r="L52" s="205">
        <v>0</v>
      </c>
      <c r="M52" s="205">
        <v>1</v>
      </c>
      <c r="N52" s="205">
        <v>0</v>
      </c>
      <c r="O52" s="205">
        <v>0</v>
      </c>
      <c r="P52" s="205">
        <v>1</v>
      </c>
      <c r="Q52" s="205">
        <v>0</v>
      </c>
      <c r="R52" s="205">
        <v>1</v>
      </c>
      <c r="S52" s="205">
        <v>0</v>
      </c>
      <c r="T52" s="205">
        <v>0</v>
      </c>
      <c r="U52" s="205">
        <v>0</v>
      </c>
      <c r="V52" s="205">
        <v>2</v>
      </c>
      <c r="W52" s="205">
        <v>0</v>
      </c>
      <c r="X52" s="205">
        <v>26</v>
      </c>
      <c r="Y52" s="205">
        <v>0</v>
      </c>
      <c r="Z52" s="205">
        <v>0</v>
      </c>
      <c r="AA52" s="205">
        <v>0</v>
      </c>
      <c r="AB52" s="205">
        <v>0</v>
      </c>
      <c r="AC52" s="205">
        <v>0</v>
      </c>
      <c r="AD52" s="205">
        <v>0</v>
      </c>
      <c r="AE52" s="205">
        <v>0</v>
      </c>
      <c r="AF52" s="205">
        <v>0</v>
      </c>
      <c r="AG52" s="205">
        <v>0</v>
      </c>
      <c r="AH52" s="205">
        <v>4</v>
      </c>
      <c r="AI52" s="205">
        <v>0</v>
      </c>
      <c r="AJ52" s="205">
        <v>0</v>
      </c>
      <c r="AK52" s="205">
        <v>0</v>
      </c>
      <c r="AL52" s="205">
        <v>0</v>
      </c>
      <c r="AM52" s="205">
        <v>0</v>
      </c>
      <c r="AN52" s="205">
        <v>0</v>
      </c>
      <c r="AO52" s="205">
        <v>0</v>
      </c>
      <c r="AP52" s="205">
        <v>0</v>
      </c>
      <c r="AQ52" s="205">
        <v>2</v>
      </c>
      <c r="AR52" s="205">
        <v>0</v>
      </c>
      <c r="AS52" s="205">
        <v>0</v>
      </c>
      <c r="AT52" s="205">
        <v>0</v>
      </c>
      <c r="AU52" s="205">
        <v>0</v>
      </c>
    </row>
    <row r="53" spans="1:47" x14ac:dyDescent="0.3">
      <c r="A53" s="203">
        <f t="shared" si="0"/>
        <v>4</v>
      </c>
      <c r="B53" s="203" t="str">
        <f t="shared" si="0"/>
        <v>AFGHANISTAN</v>
      </c>
      <c r="C53" s="203">
        <v>4</v>
      </c>
      <c r="E53" s="205">
        <v>3</v>
      </c>
      <c r="F53" s="206" t="s">
        <v>573</v>
      </c>
      <c r="G53" s="205">
        <v>3</v>
      </c>
      <c r="H53" s="205">
        <v>0</v>
      </c>
      <c r="I53" s="205">
        <v>0</v>
      </c>
      <c r="J53" s="205">
        <v>0</v>
      </c>
      <c r="K53" s="205">
        <v>0</v>
      </c>
      <c r="L53" s="205">
        <v>0</v>
      </c>
      <c r="M53" s="205">
        <v>0</v>
      </c>
      <c r="N53" s="205">
        <v>0</v>
      </c>
      <c r="O53" s="205">
        <v>0</v>
      </c>
      <c r="P53" s="205">
        <v>0</v>
      </c>
      <c r="Q53" s="205">
        <v>0</v>
      </c>
      <c r="R53" s="205">
        <v>0</v>
      </c>
      <c r="S53" s="205">
        <v>0</v>
      </c>
      <c r="T53" s="205">
        <v>0</v>
      </c>
      <c r="U53" s="205">
        <v>0</v>
      </c>
      <c r="V53" s="205">
        <v>0</v>
      </c>
      <c r="W53" s="205">
        <v>0</v>
      </c>
      <c r="X53" s="205">
        <v>1</v>
      </c>
      <c r="Y53" s="205">
        <v>0</v>
      </c>
      <c r="Z53" s="205">
        <v>0</v>
      </c>
      <c r="AA53" s="205">
        <v>0</v>
      </c>
      <c r="AB53" s="205">
        <v>0</v>
      </c>
      <c r="AC53" s="205">
        <v>0</v>
      </c>
      <c r="AD53" s="205">
        <v>0</v>
      </c>
      <c r="AE53" s="205">
        <v>0</v>
      </c>
      <c r="AF53" s="205">
        <v>0</v>
      </c>
      <c r="AG53" s="205">
        <v>0</v>
      </c>
      <c r="AH53" s="205">
        <v>0</v>
      </c>
      <c r="AI53" s="205">
        <v>0</v>
      </c>
      <c r="AJ53" s="205">
        <v>0</v>
      </c>
      <c r="AK53" s="205">
        <v>0</v>
      </c>
      <c r="AL53" s="205">
        <v>1</v>
      </c>
      <c r="AM53" s="205">
        <v>0</v>
      </c>
      <c r="AN53" s="205">
        <v>0</v>
      </c>
      <c r="AO53" s="205">
        <v>0</v>
      </c>
      <c r="AP53" s="205">
        <v>0</v>
      </c>
      <c r="AQ53" s="205">
        <v>0</v>
      </c>
      <c r="AR53" s="205">
        <v>1</v>
      </c>
      <c r="AS53" s="205">
        <v>0</v>
      </c>
      <c r="AT53" s="205">
        <v>0</v>
      </c>
      <c r="AU53" s="205">
        <v>0</v>
      </c>
    </row>
    <row r="54" spans="1:47" x14ac:dyDescent="0.3">
      <c r="A54" s="203">
        <f t="shared" si="0"/>
        <v>4</v>
      </c>
      <c r="B54" s="203" t="str">
        <f t="shared" si="0"/>
        <v>ÅLAND ISLANDS</v>
      </c>
      <c r="C54" s="203">
        <v>4</v>
      </c>
      <c r="E54" s="205">
        <v>3</v>
      </c>
      <c r="F54" s="206" t="s">
        <v>656</v>
      </c>
      <c r="G54" s="205">
        <v>0</v>
      </c>
      <c r="H54" s="205">
        <v>0</v>
      </c>
      <c r="I54" s="205">
        <v>0</v>
      </c>
      <c r="J54" s="205">
        <v>0</v>
      </c>
      <c r="K54" s="205">
        <v>0</v>
      </c>
      <c r="L54" s="205">
        <v>0</v>
      </c>
      <c r="M54" s="205">
        <v>0</v>
      </c>
      <c r="N54" s="205">
        <v>0</v>
      </c>
      <c r="O54" s="205">
        <v>0</v>
      </c>
      <c r="P54" s="205">
        <v>0</v>
      </c>
      <c r="Q54" s="205">
        <v>0</v>
      </c>
      <c r="R54" s="205">
        <v>0</v>
      </c>
      <c r="S54" s="205">
        <v>0</v>
      </c>
      <c r="T54" s="205">
        <v>0</v>
      </c>
      <c r="U54" s="205">
        <v>0</v>
      </c>
      <c r="V54" s="205">
        <v>0</v>
      </c>
      <c r="W54" s="205">
        <v>0</v>
      </c>
      <c r="X54" s="205">
        <v>0</v>
      </c>
      <c r="Y54" s="205">
        <v>0</v>
      </c>
      <c r="Z54" s="205">
        <v>0</v>
      </c>
      <c r="AA54" s="205">
        <v>0</v>
      </c>
      <c r="AB54" s="205">
        <v>0</v>
      </c>
      <c r="AC54" s="205">
        <v>0</v>
      </c>
      <c r="AD54" s="205">
        <v>0</v>
      </c>
      <c r="AE54" s="205">
        <v>0</v>
      </c>
      <c r="AF54" s="205">
        <v>0</v>
      </c>
      <c r="AG54" s="205">
        <v>0</v>
      </c>
      <c r="AH54" s="205">
        <v>0</v>
      </c>
      <c r="AI54" s="205">
        <v>0</v>
      </c>
      <c r="AJ54" s="205">
        <v>0</v>
      </c>
      <c r="AK54" s="205">
        <v>0</v>
      </c>
      <c r="AL54" s="205">
        <v>0</v>
      </c>
      <c r="AM54" s="205">
        <v>0</v>
      </c>
      <c r="AN54" s="205">
        <v>0</v>
      </c>
      <c r="AO54" s="205">
        <v>0</v>
      </c>
      <c r="AP54" s="205">
        <v>0</v>
      </c>
      <c r="AQ54" s="205">
        <v>0</v>
      </c>
      <c r="AR54" s="205">
        <v>0</v>
      </c>
      <c r="AS54" s="205">
        <v>0</v>
      </c>
      <c r="AT54" s="205">
        <v>0</v>
      </c>
      <c r="AU54" s="205">
        <v>0</v>
      </c>
    </row>
    <row r="55" spans="1:47" x14ac:dyDescent="0.3">
      <c r="A55" s="203">
        <f t="shared" si="0"/>
        <v>4</v>
      </c>
      <c r="B55" s="203" t="str">
        <f t="shared" si="0"/>
        <v>ALBANIA</v>
      </c>
      <c r="C55" s="203">
        <v>4</v>
      </c>
      <c r="E55" s="205">
        <v>3</v>
      </c>
      <c r="F55" s="206" t="s">
        <v>608</v>
      </c>
      <c r="G55" s="205">
        <v>1</v>
      </c>
      <c r="H55" s="205">
        <v>0</v>
      </c>
      <c r="I55" s="205">
        <v>0</v>
      </c>
      <c r="J55" s="205">
        <v>0</v>
      </c>
      <c r="K55" s="205">
        <v>0</v>
      </c>
      <c r="L55" s="205">
        <v>0</v>
      </c>
      <c r="M55" s="205">
        <v>0</v>
      </c>
      <c r="N55" s="205">
        <v>0</v>
      </c>
      <c r="O55" s="205">
        <v>0</v>
      </c>
      <c r="P55" s="205">
        <v>0</v>
      </c>
      <c r="Q55" s="205">
        <v>0</v>
      </c>
      <c r="R55" s="205">
        <v>0</v>
      </c>
      <c r="S55" s="205">
        <v>0</v>
      </c>
      <c r="T55" s="205">
        <v>0</v>
      </c>
      <c r="U55" s="205">
        <v>0</v>
      </c>
      <c r="V55" s="205">
        <v>0</v>
      </c>
      <c r="W55" s="205">
        <v>0</v>
      </c>
      <c r="X55" s="205">
        <v>1</v>
      </c>
      <c r="Y55" s="205">
        <v>0</v>
      </c>
      <c r="Z55" s="205">
        <v>0</v>
      </c>
      <c r="AA55" s="205">
        <v>0</v>
      </c>
      <c r="AB55" s="205">
        <v>0</v>
      </c>
      <c r="AC55" s="205">
        <v>0</v>
      </c>
      <c r="AD55" s="205">
        <v>0</v>
      </c>
      <c r="AE55" s="205">
        <v>0</v>
      </c>
      <c r="AF55" s="205">
        <v>0</v>
      </c>
      <c r="AG55" s="205">
        <v>0</v>
      </c>
      <c r="AH55" s="205">
        <v>0</v>
      </c>
      <c r="AI55" s="205">
        <v>0</v>
      </c>
      <c r="AJ55" s="205">
        <v>0</v>
      </c>
      <c r="AK55" s="205">
        <v>0</v>
      </c>
      <c r="AL55" s="205">
        <v>0</v>
      </c>
      <c r="AM55" s="205">
        <v>0</v>
      </c>
      <c r="AN55" s="205">
        <v>0</v>
      </c>
      <c r="AO55" s="205">
        <v>0</v>
      </c>
      <c r="AP55" s="205">
        <v>0</v>
      </c>
      <c r="AQ55" s="205">
        <v>0</v>
      </c>
      <c r="AR55" s="205">
        <v>0</v>
      </c>
      <c r="AS55" s="205">
        <v>0</v>
      </c>
      <c r="AT55" s="205">
        <v>0</v>
      </c>
      <c r="AU55" s="205">
        <v>0</v>
      </c>
    </row>
    <row r="56" spans="1:47" x14ac:dyDescent="0.3">
      <c r="A56" s="203">
        <f t="shared" si="0"/>
        <v>4</v>
      </c>
      <c r="B56" s="203" t="str">
        <f t="shared" si="0"/>
        <v>CANADA</v>
      </c>
      <c r="C56" s="203">
        <v>4</v>
      </c>
      <c r="D56" s="203" t="s">
        <v>470</v>
      </c>
      <c r="E56" s="205">
        <v>3</v>
      </c>
      <c r="F56" s="206" t="s">
        <v>311</v>
      </c>
      <c r="G56" s="205">
        <v>2</v>
      </c>
      <c r="H56" s="205">
        <v>0</v>
      </c>
      <c r="I56" s="205">
        <v>0</v>
      </c>
      <c r="J56" s="205">
        <v>0</v>
      </c>
      <c r="K56" s="205">
        <v>0</v>
      </c>
      <c r="L56" s="205">
        <v>0</v>
      </c>
      <c r="M56" s="205">
        <v>1</v>
      </c>
      <c r="N56" s="205">
        <v>0</v>
      </c>
      <c r="O56" s="205">
        <v>0</v>
      </c>
      <c r="P56" s="205">
        <v>0</v>
      </c>
      <c r="Q56" s="205">
        <v>0</v>
      </c>
      <c r="R56" s="205">
        <v>0</v>
      </c>
      <c r="S56" s="205">
        <v>0</v>
      </c>
      <c r="T56" s="205">
        <v>0</v>
      </c>
      <c r="U56" s="205">
        <v>0</v>
      </c>
      <c r="V56" s="205">
        <v>0</v>
      </c>
      <c r="W56" s="205">
        <v>0</v>
      </c>
      <c r="X56" s="205">
        <v>0</v>
      </c>
      <c r="Y56" s="205">
        <v>0</v>
      </c>
      <c r="Z56" s="205">
        <v>0</v>
      </c>
      <c r="AA56" s="205">
        <v>0</v>
      </c>
      <c r="AB56" s="205">
        <v>0</v>
      </c>
      <c r="AC56" s="205">
        <v>0</v>
      </c>
      <c r="AD56" s="205">
        <v>0</v>
      </c>
      <c r="AE56" s="205">
        <v>0</v>
      </c>
      <c r="AF56" s="205">
        <v>0</v>
      </c>
      <c r="AG56" s="205">
        <v>0</v>
      </c>
      <c r="AH56" s="205">
        <v>0</v>
      </c>
      <c r="AI56" s="205">
        <v>0</v>
      </c>
      <c r="AJ56" s="205">
        <v>0</v>
      </c>
      <c r="AK56" s="205">
        <v>0</v>
      </c>
      <c r="AL56" s="205">
        <v>1</v>
      </c>
      <c r="AM56" s="205">
        <v>0</v>
      </c>
      <c r="AN56" s="205">
        <v>0</v>
      </c>
      <c r="AO56" s="205">
        <v>0</v>
      </c>
      <c r="AP56" s="205">
        <v>0</v>
      </c>
      <c r="AQ56" s="205">
        <v>0</v>
      </c>
      <c r="AR56" s="205">
        <v>0</v>
      </c>
      <c r="AS56" s="205">
        <v>0</v>
      </c>
      <c r="AT56" s="205">
        <v>0</v>
      </c>
      <c r="AU56" s="205">
        <v>0</v>
      </c>
    </row>
    <row r="57" spans="1:47" x14ac:dyDescent="0.3">
      <c r="A57" s="203">
        <f t="shared" si="0"/>
        <v>4</v>
      </c>
      <c r="B57" s="203" t="str">
        <f t="shared" si="0"/>
        <v>ALGERIA</v>
      </c>
      <c r="C57" s="203">
        <v>4</v>
      </c>
      <c r="E57" s="205">
        <v>3</v>
      </c>
      <c r="F57" s="206" t="s">
        <v>533</v>
      </c>
      <c r="G57" s="205">
        <v>0</v>
      </c>
      <c r="H57" s="205">
        <v>0</v>
      </c>
      <c r="I57" s="205">
        <v>0</v>
      </c>
      <c r="J57" s="205">
        <v>0</v>
      </c>
      <c r="K57" s="205">
        <v>0</v>
      </c>
      <c r="L57" s="205">
        <v>0</v>
      </c>
      <c r="M57" s="205">
        <v>0</v>
      </c>
      <c r="N57" s="205">
        <v>0</v>
      </c>
      <c r="O57" s="205">
        <v>0</v>
      </c>
      <c r="P57" s="205">
        <v>0</v>
      </c>
      <c r="Q57" s="205">
        <v>0</v>
      </c>
      <c r="R57" s="205">
        <v>0</v>
      </c>
      <c r="S57" s="205">
        <v>0</v>
      </c>
      <c r="T57" s="205">
        <v>0</v>
      </c>
      <c r="U57" s="205">
        <v>0</v>
      </c>
      <c r="V57" s="205">
        <v>0</v>
      </c>
      <c r="W57" s="205">
        <v>0</v>
      </c>
      <c r="X57" s="205">
        <v>0</v>
      </c>
      <c r="Y57" s="205">
        <v>0</v>
      </c>
      <c r="Z57" s="205">
        <v>0</v>
      </c>
      <c r="AA57" s="205">
        <v>0</v>
      </c>
      <c r="AB57" s="205">
        <v>0</v>
      </c>
      <c r="AC57" s="205">
        <v>0</v>
      </c>
      <c r="AD57" s="205">
        <v>0</v>
      </c>
      <c r="AE57" s="205">
        <v>0</v>
      </c>
      <c r="AF57" s="205">
        <v>0</v>
      </c>
      <c r="AG57" s="205">
        <v>0</v>
      </c>
      <c r="AH57" s="205">
        <v>0</v>
      </c>
      <c r="AI57" s="205">
        <v>0</v>
      </c>
      <c r="AJ57" s="205">
        <v>0</v>
      </c>
      <c r="AK57" s="205">
        <v>0</v>
      </c>
      <c r="AL57" s="205">
        <v>0</v>
      </c>
      <c r="AM57" s="205">
        <v>0</v>
      </c>
      <c r="AN57" s="205">
        <v>0</v>
      </c>
      <c r="AO57" s="205">
        <v>0</v>
      </c>
      <c r="AP57" s="205">
        <v>0</v>
      </c>
      <c r="AQ57" s="205">
        <v>0</v>
      </c>
      <c r="AR57" s="205">
        <v>0</v>
      </c>
      <c r="AS57" s="205">
        <v>0</v>
      </c>
      <c r="AT57" s="205">
        <v>0</v>
      </c>
      <c r="AU57" s="205">
        <v>0</v>
      </c>
    </row>
    <row r="58" spans="1:47" x14ac:dyDescent="0.3">
      <c r="A58" s="203">
        <v>4</v>
      </c>
      <c r="B58" s="203" t="str">
        <f t="shared" si="0"/>
        <v>AMERICAN SAMOA</v>
      </c>
      <c r="E58" s="205">
        <v>3</v>
      </c>
      <c r="F58" s="206" t="s">
        <v>307</v>
      </c>
      <c r="G58" s="205">
        <v>37</v>
      </c>
      <c r="H58" s="205">
        <v>0</v>
      </c>
      <c r="I58" s="205">
        <v>0</v>
      </c>
      <c r="J58" s="205">
        <v>0</v>
      </c>
      <c r="K58" s="205">
        <v>0</v>
      </c>
      <c r="L58" s="205">
        <v>0</v>
      </c>
      <c r="M58" s="205">
        <v>1</v>
      </c>
      <c r="N58" s="205">
        <v>0</v>
      </c>
      <c r="O58" s="205">
        <v>0</v>
      </c>
      <c r="P58" s="205">
        <v>0</v>
      </c>
      <c r="Q58" s="205">
        <v>0</v>
      </c>
      <c r="R58" s="205">
        <v>0</v>
      </c>
      <c r="S58" s="205">
        <v>0</v>
      </c>
      <c r="T58" s="205">
        <v>0</v>
      </c>
      <c r="U58" s="205">
        <v>0</v>
      </c>
      <c r="V58" s="205">
        <v>0</v>
      </c>
      <c r="W58" s="205">
        <v>0</v>
      </c>
      <c r="X58" s="205">
        <v>16</v>
      </c>
      <c r="Y58" s="205">
        <v>0</v>
      </c>
      <c r="Z58" s="205">
        <v>0</v>
      </c>
      <c r="AA58" s="205">
        <v>0</v>
      </c>
      <c r="AB58" s="205">
        <v>0</v>
      </c>
      <c r="AC58" s="205">
        <v>0</v>
      </c>
      <c r="AD58" s="205">
        <v>0</v>
      </c>
      <c r="AE58" s="205">
        <v>0</v>
      </c>
      <c r="AF58" s="205">
        <v>0</v>
      </c>
      <c r="AG58" s="205">
        <v>0</v>
      </c>
      <c r="AH58" s="205">
        <v>18</v>
      </c>
      <c r="AI58" s="205">
        <v>0</v>
      </c>
      <c r="AJ58" s="205">
        <v>0</v>
      </c>
      <c r="AK58" s="205">
        <v>0</v>
      </c>
      <c r="AL58" s="205">
        <v>0</v>
      </c>
      <c r="AM58" s="205">
        <v>0</v>
      </c>
      <c r="AN58" s="205">
        <v>0</v>
      </c>
      <c r="AO58" s="205">
        <v>2</v>
      </c>
      <c r="AP58" s="205">
        <v>0</v>
      </c>
      <c r="AQ58" s="205">
        <v>0</v>
      </c>
      <c r="AR58" s="205">
        <v>0</v>
      </c>
      <c r="AS58" s="205">
        <v>0</v>
      </c>
      <c r="AT58" s="205">
        <v>0</v>
      </c>
      <c r="AU58" s="205">
        <v>0</v>
      </c>
    </row>
    <row r="59" spans="1:47" x14ac:dyDescent="0.3">
      <c r="A59" s="203">
        <f t="shared" si="0"/>
        <v>4</v>
      </c>
      <c r="B59" s="203" t="str">
        <f t="shared" si="0"/>
        <v>ANDORRA</v>
      </c>
      <c r="C59" s="203">
        <v>4</v>
      </c>
      <c r="E59" s="205">
        <v>3</v>
      </c>
      <c r="F59" s="206" t="s">
        <v>609</v>
      </c>
      <c r="G59" s="205">
        <v>0</v>
      </c>
      <c r="H59" s="205">
        <v>0</v>
      </c>
      <c r="I59" s="205">
        <v>0</v>
      </c>
      <c r="J59" s="205">
        <v>0</v>
      </c>
      <c r="K59" s="205">
        <v>0</v>
      </c>
      <c r="L59" s="205">
        <v>0</v>
      </c>
      <c r="M59" s="205">
        <v>0</v>
      </c>
      <c r="N59" s="205">
        <v>0</v>
      </c>
      <c r="O59" s="205">
        <v>0</v>
      </c>
      <c r="P59" s="205">
        <v>0</v>
      </c>
      <c r="Q59" s="205">
        <v>0</v>
      </c>
      <c r="R59" s="205">
        <v>0</v>
      </c>
      <c r="S59" s="205">
        <v>0</v>
      </c>
      <c r="T59" s="205">
        <v>0</v>
      </c>
      <c r="U59" s="205">
        <v>0</v>
      </c>
      <c r="V59" s="205">
        <v>0</v>
      </c>
      <c r="W59" s="205">
        <v>0</v>
      </c>
      <c r="X59" s="205">
        <v>0</v>
      </c>
      <c r="Y59" s="205">
        <v>0</v>
      </c>
      <c r="Z59" s="205">
        <v>0</v>
      </c>
      <c r="AA59" s="205">
        <v>0</v>
      </c>
      <c r="AB59" s="205">
        <v>0</v>
      </c>
      <c r="AC59" s="205">
        <v>0</v>
      </c>
      <c r="AD59" s="205">
        <v>0</v>
      </c>
      <c r="AE59" s="205">
        <v>0</v>
      </c>
      <c r="AF59" s="205">
        <v>0</v>
      </c>
      <c r="AG59" s="205">
        <v>0</v>
      </c>
      <c r="AH59" s="205">
        <v>0</v>
      </c>
      <c r="AI59" s="205">
        <v>0</v>
      </c>
      <c r="AJ59" s="205">
        <v>0</v>
      </c>
      <c r="AK59" s="205">
        <v>0</v>
      </c>
      <c r="AL59" s="205">
        <v>0</v>
      </c>
      <c r="AM59" s="205">
        <v>0</v>
      </c>
      <c r="AN59" s="205">
        <v>0</v>
      </c>
      <c r="AO59" s="205">
        <v>0</v>
      </c>
      <c r="AP59" s="205">
        <v>0</v>
      </c>
      <c r="AQ59" s="205">
        <v>0</v>
      </c>
      <c r="AR59" s="205">
        <v>0</v>
      </c>
      <c r="AS59" s="205">
        <v>0</v>
      </c>
      <c r="AT59" s="205">
        <v>0</v>
      </c>
      <c r="AU59" s="205">
        <v>0</v>
      </c>
    </row>
    <row r="60" spans="1:47" x14ac:dyDescent="0.3">
      <c r="A60" s="203">
        <f t="shared" si="0"/>
        <v>4</v>
      </c>
      <c r="B60" s="203" t="str">
        <f t="shared" si="0"/>
        <v>ANGOLA</v>
      </c>
      <c r="C60" s="203">
        <v>4</v>
      </c>
      <c r="E60" s="205">
        <v>3</v>
      </c>
      <c r="F60" s="206" t="s">
        <v>534</v>
      </c>
      <c r="G60" s="205">
        <v>1</v>
      </c>
      <c r="H60" s="205">
        <v>0</v>
      </c>
      <c r="I60" s="205">
        <v>0</v>
      </c>
      <c r="J60" s="205">
        <v>0</v>
      </c>
      <c r="K60" s="205">
        <v>0</v>
      </c>
      <c r="L60" s="205">
        <v>0</v>
      </c>
      <c r="M60" s="205">
        <v>0</v>
      </c>
      <c r="N60" s="205">
        <v>0</v>
      </c>
      <c r="O60" s="205">
        <v>0</v>
      </c>
      <c r="P60" s="205">
        <v>0</v>
      </c>
      <c r="Q60" s="205">
        <v>0</v>
      </c>
      <c r="R60" s="205">
        <v>0</v>
      </c>
      <c r="S60" s="205">
        <v>0</v>
      </c>
      <c r="T60" s="205">
        <v>0</v>
      </c>
      <c r="U60" s="205">
        <v>0</v>
      </c>
      <c r="V60" s="205">
        <v>0</v>
      </c>
      <c r="W60" s="205">
        <v>0</v>
      </c>
      <c r="X60" s="205">
        <v>1</v>
      </c>
      <c r="Y60" s="205">
        <v>0</v>
      </c>
      <c r="Z60" s="205">
        <v>0</v>
      </c>
      <c r="AA60" s="205">
        <v>0</v>
      </c>
      <c r="AB60" s="205">
        <v>0</v>
      </c>
      <c r="AC60" s="205">
        <v>0</v>
      </c>
      <c r="AD60" s="205">
        <v>0</v>
      </c>
      <c r="AE60" s="205">
        <v>0</v>
      </c>
      <c r="AF60" s="205">
        <v>0</v>
      </c>
      <c r="AG60" s="205">
        <v>0</v>
      </c>
      <c r="AH60" s="205">
        <v>0</v>
      </c>
      <c r="AI60" s="205">
        <v>0</v>
      </c>
      <c r="AJ60" s="205">
        <v>0</v>
      </c>
      <c r="AK60" s="205">
        <v>0</v>
      </c>
      <c r="AL60" s="205">
        <v>0</v>
      </c>
      <c r="AM60" s="205">
        <v>0</v>
      </c>
      <c r="AN60" s="205">
        <v>0</v>
      </c>
      <c r="AO60" s="205">
        <v>0</v>
      </c>
      <c r="AP60" s="205">
        <v>0</v>
      </c>
      <c r="AQ60" s="205">
        <v>0</v>
      </c>
      <c r="AR60" s="205">
        <v>0</v>
      </c>
      <c r="AS60" s="205">
        <v>0</v>
      </c>
      <c r="AT60" s="205">
        <v>0</v>
      </c>
      <c r="AU60" s="205">
        <v>0</v>
      </c>
    </row>
    <row r="61" spans="1:47" x14ac:dyDescent="0.3">
      <c r="A61" s="203">
        <f t="shared" si="0"/>
        <v>4</v>
      </c>
      <c r="B61" s="203" t="str">
        <f t="shared" si="0"/>
        <v>ANGUILLA</v>
      </c>
      <c r="C61" s="203">
        <v>4</v>
      </c>
      <c r="E61" s="205">
        <v>3</v>
      </c>
      <c r="F61" s="206" t="s">
        <v>657</v>
      </c>
      <c r="G61" s="205">
        <v>0</v>
      </c>
      <c r="H61" s="205">
        <v>0</v>
      </c>
      <c r="I61" s="205">
        <v>0</v>
      </c>
      <c r="J61" s="205">
        <v>0</v>
      </c>
      <c r="K61" s="205">
        <v>0</v>
      </c>
      <c r="L61" s="205">
        <v>0</v>
      </c>
      <c r="M61" s="205">
        <v>0</v>
      </c>
      <c r="N61" s="205">
        <v>0</v>
      </c>
      <c r="O61" s="205">
        <v>0</v>
      </c>
      <c r="P61" s="205">
        <v>0</v>
      </c>
      <c r="Q61" s="205">
        <v>0</v>
      </c>
      <c r="R61" s="205">
        <v>0</v>
      </c>
      <c r="S61" s="205">
        <v>0</v>
      </c>
      <c r="T61" s="205">
        <v>0</v>
      </c>
      <c r="U61" s="205">
        <v>0</v>
      </c>
      <c r="V61" s="205">
        <v>0</v>
      </c>
      <c r="W61" s="205">
        <v>0</v>
      </c>
      <c r="X61" s="205">
        <v>0</v>
      </c>
      <c r="Y61" s="205">
        <v>0</v>
      </c>
      <c r="Z61" s="205">
        <v>0</v>
      </c>
      <c r="AA61" s="205">
        <v>0</v>
      </c>
      <c r="AB61" s="205">
        <v>0</v>
      </c>
      <c r="AC61" s="205">
        <v>0</v>
      </c>
      <c r="AD61" s="205">
        <v>0</v>
      </c>
      <c r="AE61" s="205">
        <v>0</v>
      </c>
      <c r="AF61" s="205">
        <v>0</v>
      </c>
      <c r="AG61" s="205">
        <v>0</v>
      </c>
      <c r="AH61" s="205">
        <v>0</v>
      </c>
      <c r="AI61" s="205">
        <v>0</v>
      </c>
      <c r="AJ61" s="205">
        <v>0</v>
      </c>
      <c r="AK61" s="205">
        <v>0</v>
      </c>
      <c r="AL61" s="205">
        <v>0</v>
      </c>
      <c r="AM61" s="205">
        <v>0</v>
      </c>
      <c r="AN61" s="205">
        <v>0</v>
      </c>
      <c r="AO61" s="205">
        <v>0</v>
      </c>
      <c r="AP61" s="205">
        <v>0</v>
      </c>
      <c r="AQ61" s="205">
        <v>0</v>
      </c>
      <c r="AR61" s="205">
        <v>0</v>
      </c>
      <c r="AS61" s="205">
        <v>0</v>
      </c>
      <c r="AT61" s="205">
        <v>0</v>
      </c>
      <c r="AU61" s="205">
        <v>0</v>
      </c>
    </row>
    <row r="62" spans="1:47" x14ac:dyDescent="0.3">
      <c r="A62" s="203">
        <f t="shared" si="0"/>
        <v>4</v>
      </c>
      <c r="B62" s="203" t="str">
        <f t="shared" si="0"/>
        <v>ANTARCTICA</v>
      </c>
      <c r="C62" s="203">
        <v>4</v>
      </c>
      <c r="E62" s="205">
        <v>3</v>
      </c>
      <c r="F62" s="206" t="s">
        <v>658</v>
      </c>
      <c r="G62" s="205">
        <v>0</v>
      </c>
      <c r="H62" s="205">
        <v>0</v>
      </c>
      <c r="I62" s="205">
        <v>0</v>
      </c>
      <c r="J62" s="205">
        <v>0</v>
      </c>
      <c r="K62" s="205">
        <v>0</v>
      </c>
      <c r="L62" s="205">
        <v>0</v>
      </c>
      <c r="M62" s="205">
        <v>0</v>
      </c>
      <c r="N62" s="205">
        <v>0</v>
      </c>
      <c r="O62" s="205">
        <v>0</v>
      </c>
      <c r="P62" s="205">
        <v>0</v>
      </c>
      <c r="Q62" s="205">
        <v>0</v>
      </c>
      <c r="R62" s="205">
        <v>0</v>
      </c>
      <c r="S62" s="205">
        <v>0</v>
      </c>
      <c r="T62" s="205">
        <v>0</v>
      </c>
      <c r="U62" s="205">
        <v>0</v>
      </c>
      <c r="V62" s="205">
        <v>0</v>
      </c>
      <c r="W62" s="205">
        <v>0</v>
      </c>
      <c r="X62" s="205">
        <v>0</v>
      </c>
      <c r="Y62" s="205">
        <v>0</v>
      </c>
      <c r="Z62" s="205">
        <v>0</v>
      </c>
      <c r="AA62" s="205">
        <v>0</v>
      </c>
      <c r="AB62" s="205">
        <v>0</v>
      </c>
      <c r="AC62" s="205">
        <v>0</v>
      </c>
      <c r="AD62" s="205">
        <v>0</v>
      </c>
      <c r="AE62" s="205">
        <v>0</v>
      </c>
      <c r="AF62" s="205">
        <v>0</v>
      </c>
      <c r="AG62" s="205">
        <v>0</v>
      </c>
      <c r="AH62" s="205">
        <v>0</v>
      </c>
      <c r="AI62" s="205">
        <v>0</v>
      </c>
      <c r="AJ62" s="205">
        <v>0</v>
      </c>
      <c r="AK62" s="205">
        <v>0</v>
      </c>
      <c r="AL62" s="205">
        <v>0</v>
      </c>
      <c r="AM62" s="205">
        <v>0</v>
      </c>
      <c r="AN62" s="205">
        <v>0</v>
      </c>
      <c r="AO62" s="205">
        <v>0</v>
      </c>
      <c r="AP62" s="205">
        <v>0</v>
      </c>
      <c r="AQ62" s="205">
        <v>0</v>
      </c>
      <c r="AR62" s="205">
        <v>0</v>
      </c>
      <c r="AS62" s="205">
        <v>0</v>
      </c>
      <c r="AT62" s="205">
        <v>0</v>
      </c>
      <c r="AU62" s="205">
        <v>0</v>
      </c>
    </row>
    <row r="63" spans="1:47" x14ac:dyDescent="0.3">
      <c r="A63" s="203">
        <f t="shared" si="0"/>
        <v>4</v>
      </c>
      <c r="B63" s="203" t="str">
        <f t="shared" si="0"/>
        <v>ANTIGUA-BARBUDA</v>
      </c>
      <c r="C63" s="203">
        <v>4</v>
      </c>
      <c r="E63" s="205">
        <v>3</v>
      </c>
      <c r="F63" s="206" t="s">
        <v>659</v>
      </c>
      <c r="G63" s="205">
        <v>0</v>
      </c>
      <c r="H63" s="205">
        <v>0</v>
      </c>
      <c r="I63" s="205">
        <v>0</v>
      </c>
      <c r="J63" s="205">
        <v>0</v>
      </c>
      <c r="K63" s="205">
        <v>0</v>
      </c>
      <c r="L63" s="205">
        <v>0</v>
      </c>
      <c r="M63" s="205">
        <v>0</v>
      </c>
      <c r="N63" s="205">
        <v>0</v>
      </c>
      <c r="O63" s="205">
        <v>0</v>
      </c>
      <c r="P63" s="205">
        <v>0</v>
      </c>
      <c r="Q63" s="205">
        <v>0</v>
      </c>
      <c r="R63" s="205">
        <v>0</v>
      </c>
      <c r="S63" s="205">
        <v>0</v>
      </c>
      <c r="T63" s="205">
        <v>0</v>
      </c>
      <c r="U63" s="205">
        <v>0</v>
      </c>
      <c r="V63" s="205">
        <v>0</v>
      </c>
      <c r="W63" s="205">
        <v>0</v>
      </c>
      <c r="X63" s="205">
        <v>0</v>
      </c>
      <c r="Y63" s="205">
        <v>0</v>
      </c>
      <c r="Z63" s="205">
        <v>0</v>
      </c>
      <c r="AA63" s="205">
        <v>0</v>
      </c>
      <c r="AB63" s="205">
        <v>0</v>
      </c>
      <c r="AC63" s="205">
        <v>0</v>
      </c>
      <c r="AD63" s="205">
        <v>0</v>
      </c>
      <c r="AE63" s="205">
        <v>0</v>
      </c>
      <c r="AF63" s="205">
        <v>0</v>
      </c>
      <c r="AG63" s="205">
        <v>0</v>
      </c>
      <c r="AH63" s="205">
        <v>0</v>
      </c>
      <c r="AI63" s="205">
        <v>0</v>
      </c>
      <c r="AJ63" s="205">
        <v>0</v>
      </c>
      <c r="AK63" s="205">
        <v>0</v>
      </c>
      <c r="AL63" s="205">
        <v>0</v>
      </c>
      <c r="AM63" s="205">
        <v>0</v>
      </c>
      <c r="AN63" s="205">
        <v>0</v>
      </c>
      <c r="AO63" s="205">
        <v>0</v>
      </c>
      <c r="AP63" s="205">
        <v>0</v>
      </c>
      <c r="AQ63" s="205">
        <v>0</v>
      </c>
      <c r="AR63" s="205">
        <v>0</v>
      </c>
      <c r="AS63" s="205">
        <v>0</v>
      </c>
      <c r="AT63" s="205">
        <v>0</v>
      </c>
      <c r="AU63" s="205">
        <v>0</v>
      </c>
    </row>
    <row r="64" spans="1:47" x14ac:dyDescent="0.3">
      <c r="A64" s="203">
        <f t="shared" si="0"/>
        <v>4</v>
      </c>
      <c r="B64" s="203" t="str">
        <f t="shared" si="0"/>
        <v>ARGENTINA</v>
      </c>
      <c r="C64" s="203">
        <v>4</v>
      </c>
      <c r="E64" s="205">
        <v>3</v>
      </c>
      <c r="F64" s="206" t="s">
        <v>521</v>
      </c>
      <c r="G64" s="205">
        <v>3</v>
      </c>
      <c r="H64" s="205">
        <v>0</v>
      </c>
      <c r="I64" s="205">
        <v>0</v>
      </c>
      <c r="J64" s="205">
        <v>0</v>
      </c>
      <c r="K64" s="205">
        <v>0</v>
      </c>
      <c r="L64" s="205">
        <v>0</v>
      </c>
      <c r="M64" s="205">
        <v>0</v>
      </c>
      <c r="N64" s="205">
        <v>0</v>
      </c>
      <c r="O64" s="205">
        <v>0</v>
      </c>
      <c r="P64" s="205">
        <v>0</v>
      </c>
      <c r="Q64" s="205">
        <v>0</v>
      </c>
      <c r="R64" s="205">
        <v>0</v>
      </c>
      <c r="S64" s="205">
        <v>0</v>
      </c>
      <c r="T64" s="205">
        <v>0</v>
      </c>
      <c r="U64" s="205">
        <v>0</v>
      </c>
      <c r="V64" s="205">
        <v>0</v>
      </c>
      <c r="W64" s="205">
        <v>1</v>
      </c>
      <c r="X64" s="205">
        <v>1</v>
      </c>
      <c r="Y64" s="205">
        <v>0</v>
      </c>
      <c r="Z64" s="205">
        <v>0</v>
      </c>
      <c r="AA64" s="205">
        <v>0</v>
      </c>
      <c r="AB64" s="205">
        <v>0</v>
      </c>
      <c r="AC64" s="205">
        <v>0</v>
      </c>
      <c r="AD64" s="205">
        <v>0</v>
      </c>
      <c r="AE64" s="205">
        <v>0</v>
      </c>
      <c r="AF64" s="205">
        <v>0</v>
      </c>
      <c r="AG64" s="205">
        <v>0</v>
      </c>
      <c r="AH64" s="205">
        <v>0</v>
      </c>
      <c r="AI64" s="205">
        <v>0</v>
      </c>
      <c r="AJ64" s="205">
        <v>0</v>
      </c>
      <c r="AK64" s="205">
        <v>0</v>
      </c>
      <c r="AL64" s="205">
        <v>0</v>
      </c>
      <c r="AM64" s="205">
        <v>0</v>
      </c>
      <c r="AN64" s="205">
        <v>0</v>
      </c>
      <c r="AO64" s="205">
        <v>0</v>
      </c>
      <c r="AP64" s="205">
        <v>0</v>
      </c>
      <c r="AQ64" s="205">
        <v>0</v>
      </c>
      <c r="AR64" s="205">
        <v>0</v>
      </c>
      <c r="AS64" s="205">
        <v>0</v>
      </c>
      <c r="AT64" s="205">
        <v>0</v>
      </c>
      <c r="AU64" s="205">
        <v>1</v>
      </c>
    </row>
    <row r="65" spans="1:47" x14ac:dyDescent="0.3">
      <c r="A65" s="203">
        <f t="shared" si="0"/>
        <v>4</v>
      </c>
      <c r="B65" s="203" t="str">
        <f t="shared" si="0"/>
        <v>ARMENIA</v>
      </c>
      <c r="C65" s="203">
        <v>4</v>
      </c>
      <c r="E65" s="205">
        <v>3</v>
      </c>
      <c r="F65" s="206" t="s">
        <v>660</v>
      </c>
      <c r="G65" s="205">
        <v>1</v>
      </c>
      <c r="H65" s="205">
        <v>0</v>
      </c>
      <c r="I65" s="205">
        <v>0</v>
      </c>
      <c r="J65" s="205">
        <v>0</v>
      </c>
      <c r="K65" s="205">
        <v>0</v>
      </c>
      <c r="L65" s="205">
        <v>0</v>
      </c>
      <c r="M65" s="205">
        <v>0</v>
      </c>
      <c r="N65" s="205">
        <v>0</v>
      </c>
      <c r="O65" s="205">
        <v>0</v>
      </c>
      <c r="P65" s="205">
        <v>0</v>
      </c>
      <c r="Q65" s="205">
        <v>0</v>
      </c>
      <c r="R65" s="205">
        <v>0</v>
      </c>
      <c r="S65" s="205">
        <v>0</v>
      </c>
      <c r="T65" s="205">
        <v>0</v>
      </c>
      <c r="U65" s="205">
        <v>0</v>
      </c>
      <c r="V65" s="205">
        <v>0</v>
      </c>
      <c r="W65" s="205">
        <v>0</v>
      </c>
      <c r="X65" s="205">
        <v>0</v>
      </c>
      <c r="Y65" s="205">
        <v>0</v>
      </c>
      <c r="Z65" s="205">
        <v>0</v>
      </c>
      <c r="AA65" s="205">
        <v>0</v>
      </c>
      <c r="AB65" s="205">
        <v>0</v>
      </c>
      <c r="AC65" s="205">
        <v>0</v>
      </c>
      <c r="AD65" s="205">
        <v>0</v>
      </c>
      <c r="AE65" s="205">
        <v>0</v>
      </c>
      <c r="AF65" s="205">
        <v>0</v>
      </c>
      <c r="AG65" s="205">
        <v>0</v>
      </c>
      <c r="AH65" s="205">
        <v>0</v>
      </c>
      <c r="AI65" s="205">
        <v>0</v>
      </c>
      <c r="AJ65" s="205">
        <v>0</v>
      </c>
      <c r="AK65" s="205">
        <v>0</v>
      </c>
      <c r="AL65" s="205">
        <v>1</v>
      </c>
      <c r="AM65" s="205">
        <v>0</v>
      </c>
      <c r="AN65" s="205">
        <v>0</v>
      </c>
      <c r="AO65" s="205">
        <v>0</v>
      </c>
      <c r="AP65" s="205">
        <v>0</v>
      </c>
      <c r="AQ65" s="205">
        <v>0</v>
      </c>
      <c r="AR65" s="205">
        <v>0</v>
      </c>
      <c r="AS65" s="205">
        <v>0</v>
      </c>
      <c r="AT65" s="205">
        <v>0</v>
      </c>
      <c r="AU65" s="205">
        <v>0</v>
      </c>
    </row>
    <row r="66" spans="1:47" x14ac:dyDescent="0.3">
      <c r="A66" s="203">
        <f t="shared" si="0"/>
        <v>4</v>
      </c>
      <c r="B66" s="203" t="str">
        <f t="shared" si="0"/>
        <v>ARUBA</v>
      </c>
      <c r="C66" s="203">
        <v>4</v>
      </c>
      <c r="E66" s="205">
        <v>3</v>
      </c>
      <c r="F66" s="206" t="s">
        <v>661</v>
      </c>
      <c r="G66" s="205">
        <v>0</v>
      </c>
      <c r="H66" s="205">
        <v>0</v>
      </c>
      <c r="I66" s="205">
        <v>0</v>
      </c>
      <c r="J66" s="205">
        <v>0</v>
      </c>
      <c r="K66" s="205">
        <v>0</v>
      </c>
      <c r="L66" s="205">
        <v>0</v>
      </c>
      <c r="M66" s="205">
        <v>0</v>
      </c>
      <c r="N66" s="205">
        <v>0</v>
      </c>
      <c r="O66" s="205">
        <v>0</v>
      </c>
      <c r="P66" s="205">
        <v>0</v>
      </c>
      <c r="Q66" s="205">
        <v>0</v>
      </c>
      <c r="R66" s="205">
        <v>0</v>
      </c>
      <c r="S66" s="205">
        <v>0</v>
      </c>
      <c r="T66" s="205">
        <v>0</v>
      </c>
      <c r="U66" s="205">
        <v>0</v>
      </c>
      <c r="V66" s="205">
        <v>0</v>
      </c>
      <c r="W66" s="205">
        <v>0</v>
      </c>
      <c r="X66" s="205">
        <v>0</v>
      </c>
      <c r="Y66" s="205">
        <v>0</v>
      </c>
      <c r="Z66" s="205">
        <v>0</v>
      </c>
      <c r="AA66" s="205">
        <v>0</v>
      </c>
      <c r="AB66" s="205">
        <v>0</v>
      </c>
      <c r="AC66" s="205">
        <v>0</v>
      </c>
      <c r="AD66" s="205">
        <v>0</v>
      </c>
      <c r="AE66" s="205">
        <v>0</v>
      </c>
      <c r="AF66" s="205">
        <v>0</v>
      </c>
      <c r="AG66" s="205">
        <v>0</v>
      </c>
      <c r="AH66" s="205">
        <v>0</v>
      </c>
      <c r="AI66" s="205">
        <v>0</v>
      </c>
      <c r="AJ66" s="205">
        <v>0</v>
      </c>
      <c r="AK66" s="205">
        <v>0</v>
      </c>
      <c r="AL66" s="205">
        <v>0</v>
      </c>
      <c r="AM66" s="205">
        <v>0</v>
      </c>
      <c r="AN66" s="205">
        <v>0</v>
      </c>
      <c r="AO66" s="205">
        <v>0</v>
      </c>
      <c r="AP66" s="205">
        <v>0</v>
      </c>
      <c r="AQ66" s="205">
        <v>0</v>
      </c>
      <c r="AR66" s="205">
        <v>0</v>
      </c>
      <c r="AS66" s="205">
        <v>0</v>
      </c>
      <c r="AT66" s="205">
        <v>0</v>
      </c>
      <c r="AU66" s="205">
        <v>0</v>
      </c>
    </row>
    <row r="67" spans="1:47" x14ac:dyDescent="0.3">
      <c r="A67" s="203">
        <f t="shared" ref="A67:B130" si="1">IF(C67&lt;&gt;"",C67,E67)</f>
        <v>4</v>
      </c>
      <c r="B67" s="203" t="str">
        <f t="shared" si="1"/>
        <v>AUSTRALIA</v>
      </c>
      <c r="C67" s="203">
        <v>4</v>
      </c>
      <c r="E67" s="205">
        <v>3</v>
      </c>
      <c r="F67" s="206" t="s">
        <v>309</v>
      </c>
      <c r="G67" s="205">
        <v>4</v>
      </c>
      <c r="H67" s="205">
        <v>0</v>
      </c>
      <c r="I67" s="205">
        <v>0</v>
      </c>
      <c r="J67" s="205">
        <v>0</v>
      </c>
      <c r="K67" s="205">
        <v>0</v>
      </c>
      <c r="L67" s="205">
        <v>0</v>
      </c>
      <c r="M67" s="205">
        <v>0</v>
      </c>
      <c r="N67" s="205">
        <v>0</v>
      </c>
      <c r="O67" s="205">
        <v>0</v>
      </c>
      <c r="P67" s="205">
        <v>0</v>
      </c>
      <c r="Q67" s="205">
        <v>0</v>
      </c>
      <c r="R67" s="205">
        <v>0</v>
      </c>
      <c r="S67" s="205">
        <v>0</v>
      </c>
      <c r="T67" s="205">
        <v>0</v>
      </c>
      <c r="U67" s="205">
        <v>0</v>
      </c>
      <c r="V67" s="205">
        <v>0</v>
      </c>
      <c r="W67" s="205">
        <v>0</v>
      </c>
      <c r="X67" s="205">
        <v>0</v>
      </c>
      <c r="Y67" s="205">
        <v>0</v>
      </c>
      <c r="Z67" s="205">
        <v>0</v>
      </c>
      <c r="AA67" s="205">
        <v>0</v>
      </c>
      <c r="AB67" s="205">
        <v>0</v>
      </c>
      <c r="AC67" s="205">
        <v>0</v>
      </c>
      <c r="AD67" s="205">
        <v>0</v>
      </c>
      <c r="AE67" s="205">
        <v>0</v>
      </c>
      <c r="AF67" s="205">
        <v>0</v>
      </c>
      <c r="AG67" s="205">
        <v>0</v>
      </c>
      <c r="AH67" s="205">
        <v>2</v>
      </c>
      <c r="AI67" s="205">
        <v>0</v>
      </c>
      <c r="AJ67" s="205">
        <v>0</v>
      </c>
      <c r="AK67" s="205">
        <v>0</v>
      </c>
      <c r="AL67" s="205">
        <v>1</v>
      </c>
      <c r="AM67" s="205">
        <v>0</v>
      </c>
      <c r="AN67" s="205">
        <v>0</v>
      </c>
      <c r="AO67" s="205">
        <v>1</v>
      </c>
      <c r="AP67" s="205">
        <v>0</v>
      </c>
      <c r="AQ67" s="205">
        <v>0</v>
      </c>
      <c r="AR67" s="205">
        <v>0</v>
      </c>
      <c r="AS67" s="205">
        <v>0</v>
      </c>
      <c r="AT67" s="205">
        <v>0</v>
      </c>
      <c r="AU67" s="205">
        <v>0</v>
      </c>
    </row>
    <row r="68" spans="1:47" x14ac:dyDescent="0.3">
      <c r="A68" s="203">
        <f t="shared" si="1"/>
        <v>4</v>
      </c>
      <c r="B68" s="203" t="str">
        <f t="shared" si="1"/>
        <v>AUSTRIA</v>
      </c>
      <c r="C68" s="203">
        <v>4</v>
      </c>
      <c r="E68" s="205">
        <v>3</v>
      </c>
      <c r="F68" s="206" t="s">
        <v>598</v>
      </c>
      <c r="G68" s="205">
        <v>1</v>
      </c>
      <c r="H68" s="205">
        <v>0</v>
      </c>
      <c r="I68" s="205">
        <v>0</v>
      </c>
      <c r="J68" s="205">
        <v>0</v>
      </c>
      <c r="K68" s="205">
        <v>0</v>
      </c>
      <c r="L68" s="205">
        <v>0</v>
      </c>
      <c r="M68" s="205">
        <v>0</v>
      </c>
      <c r="N68" s="205">
        <v>0</v>
      </c>
      <c r="O68" s="205">
        <v>0</v>
      </c>
      <c r="P68" s="205">
        <v>0</v>
      </c>
      <c r="Q68" s="205">
        <v>0</v>
      </c>
      <c r="R68" s="205">
        <v>0</v>
      </c>
      <c r="S68" s="205">
        <v>0</v>
      </c>
      <c r="T68" s="205">
        <v>0</v>
      </c>
      <c r="U68" s="205">
        <v>0</v>
      </c>
      <c r="V68" s="205">
        <v>0</v>
      </c>
      <c r="W68" s="205">
        <v>0</v>
      </c>
      <c r="X68" s="205">
        <v>0</v>
      </c>
      <c r="Y68" s="205">
        <v>0</v>
      </c>
      <c r="Z68" s="205">
        <v>0</v>
      </c>
      <c r="AA68" s="205">
        <v>0</v>
      </c>
      <c r="AB68" s="205">
        <v>0</v>
      </c>
      <c r="AC68" s="205">
        <v>0</v>
      </c>
      <c r="AD68" s="205">
        <v>0</v>
      </c>
      <c r="AE68" s="205">
        <v>0</v>
      </c>
      <c r="AF68" s="205">
        <v>0</v>
      </c>
      <c r="AG68" s="205">
        <v>0</v>
      </c>
      <c r="AH68" s="205">
        <v>0</v>
      </c>
      <c r="AI68" s="205">
        <v>0</v>
      </c>
      <c r="AJ68" s="205">
        <v>0</v>
      </c>
      <c r="AK68" s="205">
        <v>0</v>
      </c>
      <c r="AL68" s="205">
        <v>0</v>
      </c>
      <c r="AM68" s="205">
        <v>0</v>
      </c>
      <c r="AN68" s="205">
        <v>0</v>
      </c>
      <c r="AO68" s="205">
        <v>0</v>
      </c>
      <c r="AP68" s="205">
        <v>0</v>
      </c>
      <c r="AQ68" s="205">
        <v>0</v>
      </c>
      <c r="AR68" s="205">
        <v>0</v>
      </c>
      <c r="AS68" s="205">
        <v>0</v>
      </c>
      <c r="AT68" s="205">
        <v>0</v>
      </c>
      <c r="AU68" s="205">
        <v>1</v>
      </c>
    </row>
    <row r="69" spans="1:47" x14ac:dyDescent="0.3">
      <c r="A69" s="203">
        <f t="shared" si="1"/>
        <v>4</v>
      </c>
      <c r="B69" s="203" t="str">
        <f t="shared" si="1"/>
        <v>AZERBAIJAN</v>
      </c>
      <c r="C69" s="203">
        <v>4</v>
      </c>
      <c r="E69" s="205">
        <v>3</v>
      </c>
      <c r="F69" s="206" t="s">
        <v>662</v>
      </c>
      <c r="G69" s="205">
        <v>2</v>
      </c>
      <c r="H69" s="205">
        <v>0</v>
      </c>
      <c r="I69" s="205">
        <v>0</v>
      </c>
      <c r="J69" s="205">
        <v>0</v>
      </c>
      <c r="K69" s="205">
        <v>0</v>
      </c>
      <c r="L69" s="205">
        <v>0</v>
      </c>
      <c r="M69" s="205">
        <v>0</v>
      </c>
      <c r="N69" s="205">
        <v>0</v>
      </c>
      <c r="O69" s="205">
        <v>0</v>
      </c>
      <c r="P69" s="205">
        <v>0</v>
      </c>
      <c r="Q69" s="205">
        <v>0</v>
      </c>
      <c r="R69" s="205">
        <v>0</v>
      </c>
      <c r="S69" s="205">
        <v>0</v>
      </c>
      <c r="T69" s="205">
        <v>0</v>
      </c>
      <c r="U69" s="205">
        <v>0</v>
      </c>
      <c r="V69" s="205">
        <v>0</v>
      </c>
      <c r="W69" s="205">
        <v>0</v>
      </c>
      <c r="X69" s="205">
        <v>1</v>
      </c>
      <c r="Y69" s="205">
        <v>0</v>
      </c>
      <c r="Z69" s="205">
        <v>0</v>
      </c>
      <c r="AA69" s="205">
        <v>0</v>
      </c>
      <c r="AB69" s="205">
        <v>0</v>
      </c>
      <c r="AC69" s="205">
        <v>0</v>
      </c>
      <c r="AD69" s="205">
        <v>0</v>
      </c>
      <c r="AE69" s="205">
        <v>0</v>
      </c>
      <c r="AF69" s="205">
        <v>0</v>
      </c>
      <c r="AG69" s="205">
        <v>0</v>
      </c>
      <c r="AH69" s="205">
        <v>0</v>
      </c>
      <c r="AI69" s="205">
        <v>0</v>
      </c>
      <c r="AJ69" s="205">
        <v>0</v>
      </c>
      <c r="AK69" s="205">
        <v>0</v>
      </c>
      <c r="AL69" s="205">
        <v>0</v>
      </c>
      <c r="AM69" s="205">
        <v>0</v>
      </c>
      <c r="AN69" s="205">
        <v>0</v>
      </c>
      <c r="AO69" s="205">
        <v>0</v>
      </c>
      <c r="AP69" s="205">
        <v>0</v>
      </c>
      <c r="AQ69" s="205">
        <v>0</v>
      </c>
      <c r="AR69" s="205">
        <v>0</v>
      </c>
      <c r="AS69" s="205">
        <v>0</v>
      </c>
      <c r="AT69" s="205">
        <v>0</v>
      </c>
      <c r="AU69" s="205">
        <v>1</v>
      </c>
    </row>
    <row r="70" spans="1:47" x14ac:dyDescent="0.3">
      <c r="A70" s="203">
        <f t="shared" si="1"/>
        <v>4</v>
      </c>
      <c r="B70" s="203" t="str">
        <f t="shared" si="1"/>
        <v>BAHAMAS</v>
      </c>
      <c r="C70" s="203">
        <v>4</v>
      </c>
      <c r="E70" s="205">
        <v>3</v>
      </c>
      <c r="F70" s="206" t="s">
        <v>663</v>
      </c>
      <c r="G70" s="205">
        <v>0</v>
      </c>
      <c r="H70" s="205">
        <v>0</v>
      </c>
      <c r="I70" s="205">
        <v>0</v>
      </c>
      <c r="J70" s="205">
        <v>0</v>
      </c>
      <c r="K70" s="205">
        <v>0</v>
      </c>
      <c r="L70" s="205">
        <v>0</v>
      </c>
      <c r="M70" s="205">
        <v>0</v>
      </c>
      <c r="N70" s="205">
        <v>0</v>
      </c>
      <c r="O70" s="205">
        <v>0</v>
      </c>
      <c r="P70" s="205">
        <v>0</v>
      </c>
      <c r="Q70" s="205">
        <v>0</v>
      </c>
      <c r="R70" s="205">
        <v>0</v>
      </c>
      <c r="S70" s="205">
        <v>0</v>
      </c>
      <c r="T70" s="205">
        <v>0</v>
      </c>
      <c r="U70" s="205">
        <v>0</v>
      </c>
      <c r="V70" s="205">
        <v>0</v>
      </c>
      <c r="W70" s="205">
        <v>0</v>
      </c>
      <c r="X70" s="205">
        <v>0</v>
      </c>
      <c r="Y70" s="205">
        <v>0</v>
      </c>
      <c r="Z70" s="205">
        <v>0</v>
      </c>
      <c r="AA70" s="205">
        <v>0</v>
      </c>
      <c r="AB70" s="205">
        <v>0</v>
      </c>
      <c r="AC70" s="205">
        <v>0</v>
      </c>
      <c r="AD70" s="205">
        <v>0</v>
      </c>
      <c r="AE70" s="205">
        <v>0</v>
      </c>
      <c r="AF70" s="205">
        <v>0</v>
      </c>
      <c r="AG70" s="205">
        <v>0</v>
      </c>
      <c r="AH70" s="205">
        <v>0</v>
      </c>
      <c r="AI70" s="205">
        <v>0</v>
      </c>
      <c r="AJ70" s="205">
        <v>0</v>
      </c>
      <c r="AK70" s="205">
        <v>0</v>
      </c>
      <c r="AL70" s="205">
        <v>0</v>
      </c>
      <c r="AM70" s="205">
        <v>0</v>
      </c>
      <c r="AN70" s="205">
        <v>0</v>
      </c>
      <c r="AO70" s="205">
        <v>0</v>
      </c>
      <c r="AP70" s="205">
        <v>0</v>
      </c>
      <c r="AQ70" s="205">
        <v>0</v>
      </c>
      <c r="AR70" s="205">
        <v>0</v>
      </c>
      <c r="AS70" s="205">
        <v>0</v>
      </c>
      <c r="AT70" s="205">
        <v>0</v>
      </c>
      <c r="AU70" s="205">
        <v>0</v>
      </c>
    </row>
    <row r="71" spans="1:47" x14ac:dyDescent="0.3">
      <c r="A71" s="203">
        <f t="shared" si="1"/>
        <v>4</v>
      </c>
      <c r="B71" s="203" t="str">
        <f t="shared" si="1"/>
        <v>BAHRAIN</v>
      </c>
      <c r="C71" s="203">
        <v>4</v>
      </c>
      <c r="E71" s="205">
        <v>3</v>
      </c>
      <c r="F71" s="206" t="s">
        <v>514</v>
      </c>
      <c r="G71" s="205">
        <v>0</v>
      </c>
      <c r="H71" s="205">
        <v>0</v>
      </c>
      <c r="I71" s="205">
        <v>0</v>
      </c>
      <c r="J71" s="205">
        <v>0</v>
      </c>
      <c r="K71" s="205">
        <v>0</v>
      </c>
      <c r="L71" s="205">
        <v>0</v>
      </c>
      <c r="M71" s="205">
        <v>0</v>
      </c>
      <c r="N71" s="205">
        <v>0</v>
      </c>
      <c r="O71" s="205">
        <v>0</v>
      </c>
      <c r="P71" s="205">
        <v>0</v>
      </c>
      <c r="Q71" s="205">
        <v>0</v>
      </c>
      <c r="R71" s="205">
        <v>0</v>
      </c>
      <c r="S71" s="205">
        <v>0</v>
      </c>
      <c r="T71" s="205">
        <v>0</v>
      </c>
      <c r="U71" s="205">
        <v>0</v>
      </c>
      <c r="V71" s="205">
        <v>0</v>
      </c>
      <c r="W71" s="205">
        <v>0</v>
      </c>
      <c r="X71" s="205">
        <v>0</v>
      </c>
      <c r="Y71" s="205">
        <v>0</v>
      </c>
      <c r="Z71" s="205">
        <v>0</v>
      </c>
      <c r="AA71" s="205">
        <v>0</v>
      </c>
      <c r="AB71" s="205">
        <v>0</v>
      </c>
      <c r="AC71" s="205">
        <v>0</v>
      </c>
      <c r="AD71" s="205">
        <v>0</v>
      </c>
      <c r="AE71" s="205">
        <v>0</v>
      </c>
      <c r="AF71" s="205">
        <v>0</v>
      </c>
      <c r="AG71" s="205">
        <v>0</v>
      </c>
      <c r="AH71" s="205">
        <v>0</v>
      </c>
      <c r="AI71" s="205">
        <v>0</v>
      </c>
      <c r="AJ71" s="205">
        <v>0</v>
      </c>
      <c r="AK71" s="205">
        <v>0</v>
      </c>
      <c r="AL71" s="205">
        <v>0</v>
      </c>
      <c r="AM71" s="205">
        <v>0</v>
      </c>
      <c r="AN71" s="205">
        <v>0</v>
      </c>
      <c r="AO71" s="205">
        <v>0</v>
      </c>
      <c r="AP71" s="205">
        <v>0</v>
      </c>
      <c r="AQ71" s="205">
        <v>0</v>
      </c>
      <c r="AR71" s="205">
        <v>0</v>
      </c>
      <c r="AS71" s="205">
        <v>0</v>
      </c>
      <c r="AT71" s="205">
        <v>0</v>
      </c>
      <c r="AU71" s="205">
        <v>0</v>
      </c>
    </row>
    <row r="72" spans="1:47" x14ac:dyDescent="0.3">
      <c r="A72" s="203">
        <f t="shared" si="1"/>
        <v>4</v>
      </c>
      <c r="B72" s="203" t="str">
        <f t="shared" si="1"/>
        <v>BANGLADESH</v>
      </c>
      <c r="C72" s="203">
        <v>4</v>
      </c>
      <c r="E72" s="205">
        <v>3</v>
      </c>
      <c r="F72" s="206" t="s">
        <v>574</v>
      </c>
      <c r="G72" s="205">
        <v>0</v>
      </c>
      <c r="H72" s="205">
        <v>0</v>
      </c>
      <c r="I72" s="205">
        <v>0</v>
      </c>
      <c r="J72" s="205">
        <v>0</v>
      </c>
      <c r="K72" s="205">
        <v>0</v>
      </c>
      <c r="L72" s="205">
        <v>0</v>
      </c>
      <c r="M72" s="205">
        <v>0</v>
      </c>
      <c r="N72" s="205">
        <v>0</v>
      </c>
      <c r="O72" s="205">
        <v>0</v>
      </c>
      <c r="P72" s="205">
        <v>0</v>
      </c>
      <c r="Q72" s="205">
        <v>0</v>
      </c>
      <c r="R72" s="205">
        <v>0</v>
      </c>
      <c r="S72" s="205">
        <v>0</v>
      </c>
      <c r="T72" s="205">
        <v>0</v>
      </c>
      <c r="U72" s="205">
        <v>0</v>
      </c>
      <c r="V72" s="205">
        <v>0</v>
      </c>
      <c r="W72" s="205">
        <v>0</v>
      </c>
      <c r="X72" s="205">
        <v>0</v>
      </c>
      <c r="Y72" s="205">
        <v>0</v>
      </c>
      <c r="Z72" s="205">
        <v>0</v>
      </c>
      <c r="AA72" s="205">
        <v>0</v>
      </c>
      <c r="AB72" s="205">
        <v>0</v>
      </c>
      <c r="AC72" s="205">
        <v>0</v>
      </c>
      <c r="AD72" s="205">
        <v>0</v>
      </c>
      <c r="AE72" s="205">
        <v>0</v>
      </c>
      <c r="AF72" s="205">
        <v>0</v>
      </c>
      <c r="AG72" s="205">
        <v>0</v>
      </c>
      <c r="AH72" s="205">
        <v>0</v>
      </c>
      <c r="AI72" s="205">
        <v>0</v>
      </c>
      <c r="AJ72" s="205">
        <v>0</v>
      </c>
      <c r="AK72" s="205">
        <v>0</v>
      </c>
      <c r="AL72" s="205">
        <v>0</v>
      </c>
      <c r="AM72" s="205">
        <v>0</v>
      </c>
      <c r="AN72" s="205">
        <v>0</v>
      </c>
      <c r="AO72" s="205">
        <v>0</v>
      </c>
      <c r="AP72" s="205">
        <v>0</v>
      </c>
      <c r="AQ72" s="205">
        <v>0</v>
      </c>
      <c r="AR72" s="205">
        <v>0</v>
      </c>
      <c r="AS72" s="205">
        <v>0</v>
      </c>
      <c r="AT72" s="205">
        <v>0</v>
      </c>
      <c r="AU72" s="205">
        <v>0</v>
      </c>
    </row>
    <row r="73" spans="1:47" x14ac:dyDescent="0.3">
      <c r="A73" s="203">
        <f t="shared" si="1"/>
        <v>4</v>
      </c>
      <c r="B73" s="203" t="str">
        <f t="shared" si="1"/>
        <v>BARBADOS</v>
      </c>
      <c r="C73" s="203">
        <v>4</v>
      </c>
      <c r="E73" s="205">
        <v>3</v>
      </c>
      <c r="F73" s="206" t="s">
        <v>664</v>
      </c>
      <c r="G73" s="205">
        <v>0</v>
      </c>
      <c r="H73" s="205">
        <v>0</v>
      </c>
      <c r="I73" s="205">
        <v>0</v>
      </c>
      <c r="J73" s="205">
        <v>0</v>
      </c>
      <c r="K73" s="205">
        <v>0</v>
      </c>
      <c r="L73" s="205">
        <v>0</v>
      </c>
      <c r="M73" s="205">
        <v>0</v>
      </c>
      <c r="N73" s="205">
        <v>0</v>
      </c>
      <c r="O73" s="205">
        <v>0</v>
      </c>
      <c r="P73" s="205">
        <v>0</v>
      </c>
      <c r="Q73" s="205">
        <v>0</v>
      </c>
      <c r="R73" s="205">
        <v>0</v>
      </c>
      <c r="S73" s="205">
        <v>0</v>
      </c>
      <c r="T73" s="205">
        <v>0</v>
      </c>
      <c r="U73" s="205">
        <v>0</v>
      </c>
      <c r="V73" s="205">
        <v>0</v>
      </c>
      <c r="W73" s="205">
        <v>0</v>
      </c>
      <c r="X73" s="205">
        <v>0</v>
      </c>
      <c r="Y73" s="205">
        <v>0</v>
      </c>
      <c r="Z73" s="205">
        <v>0</v>
      </c>
      <c r="AA73" s="205">
        <v>0</v>
      </c>
      <c r="AB73" s="205">
        <v>0</v>
      </c>
      <c r="AC73" s="205">
        <v>0</v>
      </c>
      <c r="AD73" s="205">
        <v>0</v>
      </c>
      <c r="AE73" s="205">
        <v>0</v>
      </c>
      <c r="AF73" s="205">
        <v>0</v>
      </c>
      <c r="AG73" s="205">
        <v>0</v>
      </c>
      <c r="AH73" s="205">
        <v>0</v>
      </c>
      <c r="AI73" s="205">
        <v>0</v>
      </c>
      <c r="AJ73" s="205">
        <v>0</v>
      </c>
      <c r="AK73" s="205">
        <v>0</v>
      </c>
      <c r="AL73" s="205">
        <v>0</v>
      </c>
      <c r="AM73" s="205">
        <v>0</v>
      </c>
      <c r="AN73" s="205">
        <v>0</v>
      </c>
      <c r="AO73" s="205">
        <v>0</v>
      </c>
      <c r="AP73" s="205">
        <v>0</v>
      </c>
      <c r="AQ73" s="205">
        <v>0</v>
      </c>
      <c r="AR73" s="205">
        <v>0</v>
      </c>
      <c r="AS73" s="205">
        <v>0</v>
      </c>
      <c r="AT73" s="205">
        <v>0</v>
      </c>
      <c r="AU73" s="205">
        <v>0</v>
      </c>
    </row>
    <row r="74" spans="1:47" x14ac:dyDescent="0.3">
      <c r="A74" s="203">
        <f t="shared" si="1"/>
        <v>4</v>
      </c>
      <c r="B74" s="203" t="str">
        <f t="shared" si="1"/>
        <v>BELARUS</v>
      </c>
      <c r="C74" s="203">
        <v>4</v>
      </c>
      <c r="E74" s="205">
        <v>3</v>
      </c>
      <c r="F74" s="206" t="s">
        <v>665</v>
      </c>
      <c r="G74" s="205">
        <v>5</v>
      </c>
      <c r="H74" s="205">
        <v>0</v>
      </c>
      <c r="I74" s="205">
        <v>0</v>
      </c>
      <c r="J74" s="205">
        <v>0</v>
      </c>
      <c r="K74" s="205">
        <v>0</v>
      </c>
      <c r="L74" s="205">
        <v>0</v>
      </c>
      <c r="M74" s="205">
        <v>1</v>
      </c>
      <c r="N74" s="205">
        <v>0</v>
      </c>
      <c r="O74" s="205">
        <v>0</v>
      </c>
      <c r="P74" s="205">
        <v>0</v>
      </c>
      <c r="Q74" s="205">
        <v>0</v>
      </c>
      <c r="R74" s="205">
        <v>0</v>
      </c>
      <c r="S74" s="205">
        <v>0</v>
      </c>
      <c r="T74" s="205">
        <v>0</v>
      </c>
      <c r="U74" s="205">
        <v>0</v>
      </c>
      <c r="V74" s="205">
        <v>0</v>
      </c>
      <c r="W74" s="205">
        <v>0</v>
      </c>
      <c r="X74" s="205">
        <v>4</v>
      </c>
      <c r="Y74" s="205">
        <v>0</v>
      </c>
      <c r="Z74" s="205">
        <v>0</v>
      </c>
      <c r="AA74" s="205">
        <v>0</v>
      </c>
      <c r="AB74" s="205">
        <v>0</v>
      </c>
      <c r="AC74" s="205">
        <v>0</v>
      </c>
      <c r="AD74" s="205">
        <v>0</v>
      </c>
      <c r="AE74" s="205">
        <v>0</v>
      </c>
      <c r="AF74" s="205">
        <v>0</v>
      </c>
      <c r="AG74" s="205">
        <v>0</v>
      </c>
      <c r="AH74" s="205">
        <v>0</v>
      </c>
      <c r="AI74" s="205">
        <v>0</v>
      </c>
      <c r="AJ74" s="205">
        <v>0</v>
      </c>
      <c r="AK74" s="205">
        <v>0</v>
      </c>
      <c r="AL74" s="205">
        <v>0</v>
      </c>
      <c r="AM74" s="205">
        <v>0</v>
      </c>
      <c r="AN74" s="205">
        <v>0</v>
      </c>
      <c r="AO74" s="205">
        <v>0</v>
      </c>
      <c r="AP74" s="205">
        <v>0</v>
      </c>
      <c r="AQ74" s="205">
        <v>0</v>
      </c>
      <c r="AR74" s="205">
        <v>0</v>
      </c>
      <c r="AS74" s="205">
        <v>0</v>
      </c>
      <c r="AT74" s="205">
        <v>0</v>
      </c>
      <c r="AU74" s="205">
        <v>0</v>
      </c>
    </row>
    <row r="75" spans="1:47" x14ac:dyDescent="0.3">
      <c r="A75" s="203">
        <f t="shared" si="1"/>
        <v>4</v>
      </c>
      <c r="B75" s="203" t="str">
        <f t="shared" si="1"/>
        <v>BELGIUM</v>
      </c>
      <c r="C75" s="203">
        <v>4</v>
      </c>
      <c r="E75" s="205">
        <v>3</v>
      </c>
      <c r="F75" s="206" t="s">
        <v>600</v>
      </c>
      <c r="G75" s="205">
        <v>3</v>
      </c>
      <c r="H75" s="205">
        <v>0</v>
      </c>
      <c r="I75" s="205">
        <v>0</v>
      </c>
      <c r="J75" s="205">
        <v>0</v>
      </c>
      <c r="K75" s="205">
        <v>0</v>
      </c>
      <c r="L75" s="205">
        <v>0</v>
      </c>
      <c r="M75" s="205">
        <v>0</v>
      </c>
      <c r="N75" s="205">
        <v>0</v>
      </c>
      <c r="O75" s="205">
        <v>0</v>
      </c>
      <c r="P75" s="205">
        <v>0</v>
      </c>
      <c r="Q75" s="205">
        <v>0</v>
      </c>
      <c r="R75" s="205">
        <v>0</v>
      </c>
      <c r="S75" s="205">
        <v>0</v>
      </c>
      <c r="T75" s="205">
        <v>0</v>
      </c>
      <c r="U75" s="205">
        <v>0</v>
      </c>
      <c r="V75" s="205">
        <v>0</v>
      </c>
      <c r="W75" s="205">
        <v>0</v>
      </c>
      <c r="X75" s="205">
        <v>2</v>
      </c>
      <c r="Y75" s="205">
        <v>0</v>
      </c>
      <c r="Z75" s="205">
        <v>0</v>
      </c>
      <c r="AA75" s="205">
        <v>0</v>
      </c>
      <c r="AB75" s="205">
        <v>0</v>
      </c>
      <c r="AC75" s="205">
        <v>0</v>
      </c>
      <c r="AD75" s="205">
        <v>0</v>
      </c>
      <c r="AE75" s="205">
        <v>0</v>
      </c>
      <c r="AF75" s="205">
        <v>0</v>
      </c>
      <c r="AG75" s="205">
        <v>0</v>
      </c>
      <c r="AH75" s="205">
        <v>0</v>
      </c>
      <c r="AI75" s="205">
        <v>0</v>
      </c>
      <c r="AJ75" s="205">
        <v>0</v>
      </c>
      <c r="AK75" s="205">
        <v>0</v>
      </c>
      <c r="AL75" s="205">
        <v>0</v>
      </c>
      <c r="AM75" s="205">
        <v>0</v>
      </c>
      <c r="AN75" s="205">
        <v>0</v>
      </c>
      <c r="AO75" s="205">
        <v>1</v>
      </c>
      <c r="AP75" s="205">
        <v>0</v>
      </c>
      <c r="AQ75" s="205">
        <v>0</v>
      </c>
      <c r="AR75" s="205">
        <v>0</v>
      </c>
      <c r="AS75" s="205">
        <v>0</v>
      </c>
      <c r="AT75" s="205">
        <v>0</v>
      </c>
      <c r="AU75" s="205">
        <v>0</v>
      </c>
    </row>
    <row r="76" spans="1:47" x14ac:dyDescent="0.3">
      <c r="A76" s="203">
        <f t="shared" si="1"/>
        <v>4</v>
      </c>
      <c r="B76" s="203" t="str">
        <f t="shared" si="1"/>
        <v>BELIZE</v>
      </c>
      <c r="C76" s="203">
        <v>4</v>
      </c>
      <c r="E76" s="205">
        <v>3</v>
      </c>
      <c r="F76" s="206" t="s">
        <v>666</v>
      </c>
      <c r="G76" s="205">
        <v>0</v>
      </c>
      <c r="H76" s="205">
        <v>0</v>
      </c>
      <c r="I76" s="205">
        <v>0</v>
      </c>
      <c r="J76" s="205">
        <v>0</v>
      </c>
      <c r="K76" s="205">
        <v>0</v>
      </c>
      <c r="L76" s="205">
        <v>0</v>
      </c>
      <c r="M76" s="205">
        <v>0</v>
      </c>
      <c r="N76" s="205">
        <v>0</v>
      </c>
      <c r="O76" s="205">
        <v>0</v>
      </c>
      <c r="P76" s="205">
        <v>0</v>
      </c>
      <c r="Q76" s="205">
        <v>0</v>
      </c>
      <c r="R76" s="205">
        <v>0</v>
      </c>
      <c r="S76" s="205">
        <v>0</v>
      </c>
      <c r="T76" s="205">
        <v>0</v>
      </c>
      <c r="U76" s="205">
        <v>0</v>
      </c>
      <c r="V76" s="205">
        <v>0</v>
      </c>
      <c r="W76" s="205">
        <v>0</v>
      </c>
      <c r="X76" s="205">
        <v>0</v>
      </c>
      <c r="Y76" s="205">
        <v>0</v>
      </c>
      <c r="Z76" s="205">
        <v>0</v>
      </c>
      <c r="AA76" s="205">
        <v>0</v>
      </c>
      <c r="AB76" s="205">
        <v>0</v>
      </c>
      <c r="AC76" s="205">
        <v>0</v>
      </c>
      <c r="AD76" s="205">
        <v>0</v>
      </c>
      <c r="AE76" s="205">
        <v>0</v>
      </c>
      <c r="AF76" s="205">
        <v>0</v>
      </c>
      <c r="AG76" s="205">
        <v>0</v>
      </c>
      <c r="AH76" s="205">
        <v>0</v>
      </c>
      <c r="AI76" s="205">
        <v>0</v>
      </c>
      <c r="AJ76" s="205">
        <v>0</v>
      </c>
      <c r="AK76" s="205">
        <v>0</v>
      </c>
      <c r="AL76" s="205">
        <v>0</v>
      </c>
      <c r="AM76" s="205">
        <v>0</v>
      </c>
      <c r="AN76" s="205">
        <v>0</v>
      </c>
      <c r="AO76" s="205">
        <v>0</v>
      </c>
      <c r="AP76" s="205">
        <v>0</v>
      </c>
      <c r="AQ76" s="205">
        <v>0</v>
      </c>
      <c r="AR76" s="205">
        <v>0</v>
      </c>
      <c r="AS76" s="205">
        <v>0</v>
      </c>
      <c r="AT76" s="205">
        <v>0</v>
      </c>
      <c r="AU76" s="205">
        <v>0</v>
      </c>
    </row>
    <row r="77" spans="1:47" x14ac:dyDescent="0.3">
      <c r="A77" s="203">
        <f t="shared" si="1"/>
        <v>4</v>
      </c>
      <c r="B77" s="203" t="str">
        <f t="shared" si="1"/>
        <v>BENIN</v>
      </c>
      <c r="C77" s="203">
        <v>4</v>
      </c>
      <c r="E77" s="205">
        <v>3</v>
      </c>
      <c r="F77" s="206" t="s">
        <v>667</v>
      </c>
      <c r="G77" s="205">
        <v>1</v>
      </c>
      <c r="H77" s="205">
        <v>0</v>
      </c>
      <c r="I77" s="205">
        <v>0</v>
      </c>
      <c r="J77" s="205">
        <v>0</v>
      </c>
      <c r="K77" s="205">
        <v>0</v>
      </c>
      <c r="L77" s="205">
        <v>0</v>
      </c>
      <c r="M77" s="205">
        <v>0</v>
      </c>
      <c r="N77" s="205">
        <v>0</v>
      </c>
      <c r="O77" s="205">
        <v>0</v>
      </c>
      <c r="P77" s="205">
        <v>0</v>
      </c>
      <c r="Q77" s="205">
        <v>0</v>
      </c>
      <c r="R77" s="205">
        <v>0</v>
      </c>
      <c r="S77" s="205">
        <v>0</v>
      </c>
      <c r="T77" s="205">
        <v>0</v>
      </c>
      <c r="U77" s="205">
        <v>0</v>
      </c>
      <c r="V77" s="205">
        <v>0</v>
      </c>
      <c r="W77" s="205">
        <v>0</v>
      </c>
      <c r="X77" s="205">
        <v>1</v>
      </c>
      <c r="Y77" s="205">
        <v>0</v>
      </c>
      <c r="Z77" s="205">
        <v>0</v>
      </c>
      <c r="AA77" s="205">
        <v>0</v>
      </c>
      <c r="AB77" s="205">
        <v>0</v>
      </c>
      <c r="AC77" s="205">
        <v>0</v>
      </c>
      <c r="AD77" s="205">
        <v>0</v>
      </c>
      <c r="AE77" s="205">
        <v>0</v>
      </c>
      <c r="AF77" s="205">
        <v>0</v>
      </c>
      <c r="AG77" s="205">
        <v>0</v>
      </c>
      <c r="AH77" s="205">
        <v>0</v>
      </c>
      <c r="AI77" s="205">
        <v>0</v>
      </c>
      <c r="AJ77" s="205">
        <v>0</v>
      </c>
      <c r="AK77" s="205">
        <v>0</v>
      </c>
      <c r="AL77" s="205">
        <v>0</v>
      </c>
      <c r="AM77" s="205">
        <v>0</v>
      </c>
      <c r="AN77" s="205">
        <v>0</v>
      </c>
      <c r="AO77" s="205">
        <v>0</v>
      </c>
      <c r="AP77" s="205">
        <v>0</v>
      </c>
      <c r="AQ77" s="205">
        <v>0</v>
      </c>
      <c r="AR77" s="205">
        <v>0</v>
      </c>
      <c r="AS77" s="205">
        <v>0</v>
      </c>
      <c r="AT77" s="205">
        <v>0</v>
      </c>
      <c r="AU77" s="205">
        <v>0</v>
      </c>
    </row>
    <row r="78" spans="1:47" x14ac:dyDescent="0.3">
      <c r="A78" s="203">
        <f t="shared" si="1"/>
        <v>4</v>
      </c>
      <c r="B78" s="203" t="str">
        <f t="shared" si="1"/>
        <v>BERMUDA</v>
      </c>
      <c r="C78" s="203">
        <v>4</v>
      </c>
      <c r="E78" s="205">
        <v>3</v>
      </c>
      <c r="F78" s="206" t="s">
        <v>612</v>
      </c>
      <c r="G78" s="205">
        <v>0</v>
      </c>
      <c r="H78" s="205">
        <v>0</v>
      </c>
      <c r="I78" s="205">
        <v>0</v>
      </c>
      <c r="J78" s="205">
        <v>0</v>
      </c>
      <c r="K78" s="205">
        <v>0</v>
      </c>
      <c r="L78" s="205">
        <v>0</v>
      </c>
      <c r="M78" s="205">
        <v>0</v>
      </c>
      <c r="N78" s="205">
        <v>0</v>
      </c>
      <c r="O78" s="205">
        <v>0</v>
      </c>
      <c r="P78" s="205">
        <v>0</v>
      </c>
      <c r="Q78" s="205">
        <v>0</v>
      </c>
      <c r="R78" s="205">
        <v>0</v>
      </c>
      <c r="S78" s="205">
        <v>0</v>
      </c>
      <c r="T78" s="205">
        <v>0</v>
      </c>
      <c r="U78" s="205">
        <v>0</v>
      </c>
      <c r="V78" s="205">
        <v>0</v>
      </c>
      <c r="W78" s="205">
        <v>0</v>
      </c>
      <c r="X78" s="205">
        <v>0</v>
      </c>
      <c r="Y78" s="205">
        <v>0</v>
      </c>
      <c r="Z78" s="205">
        <v>0</v>
      </c>
      <c r="AA78" s="205">
        <v>0</v>
      </c>
      <c r="AB78" s="205">
        <v>0</v>
      </c>
      <c r="AC78" s="205">
        <v>0</v>
      </c>
      <c r="AD78" s="205">
        <v>0</v>
      </c>
      <c r="AE78" s="205">
        <v>0</v>
      </c>
      <c r="AF78" s="205">
        <v>0</v>
      </c>
      <c r="AG78" s="205">
        <v>0</v>
      </c>
      <c r="AH78" s="205">
        <v>0</v>
      </c>
      <c r="AI78" s="205">
        <v>0</v>
      </c>
      <c r="AJ78" s="205">
        <v>0</v>
      </c>
      <c r="AK78" s="205">
        <v>0</v>
      </c>
      <c r="AL78" s="205">
        <v>0</v>
      </c>
      <c r="AM78" s="205">
        <v>0</v>
      </c>
      <c r="AN78" s="205">
        <v>0</v>
      </c>
      <c r="AO78" s="205">
        <v>0</v>
      </c>
      <c r="AP78" s="205">
        <v>0</v>
      </c>
      <c r="AQ78" s="205">
        <v>0</v>
      </c>
      <c r="AR78" s="205">
        <v>0</v>
      </c>
      <c r="AS78" s="205">
        <v>0</v>
      </c>
      <c r="AT78" s="205">
        <v>0</v>
      </c>
      <c r="AU78" s="205">
        <v>0</v>
      </c>
    </row>
    <row r="79" spans="1:47" x14ac:dyDescent="0.3">
      <c r="A79" s="203">
        <f t="shared" si="1"/>
        <v>4</v>
      </c>
      <c r="B79" s="203" t="str">
        <f t="shared" si="1"/>
        <v>BHUTAN</v>
      </c>
      <c r="C79" s="203">
        <v>4</v>
      </c>
      <c r="E79" s="205">
        <v>3</v>
      </c>
      <c r="F79" s="206" t="s">
        <v>575</v>
      </c>
      <c r="G79" s="205">
        <v>0</v>
      </c>
      <c r="H79" s="205">
        <v>0</v>
      </c>
      <c r="I79" s="205">
        <v>0</v>
      </c>
      <c r="J79" s="205">
        <v>0</v>
      </c>
      <c r="K79" s="205">
        <v>0</v>
      </c>
      <c r="L79" s="205">
        <v>0</v>
      </c>
      <c r="M79" s="205">
        <v>0</v>
      </c>
      <c r="N79" s="205">
        <v>0</v>
      </c>
      <c r="O79" s="205">
        <v>0</v>
      </c>
      <c r="P79" s="205">
        <v>0</v>
      </c>
      <c r="Q79" s="205">
        <v>0</v>
      </c>
      <c r="R79" s="205">
        <v>0</v>
      </c>
      <c r="S79" s="205">
        <v>0</v>
      </c>
      <c r="T79" s="205">
        <v>0</v>
      </c>
      <c r="U79" s="205">
        <v>0</v>
      </c>
      <c r="V79" s="205">
        <v>0</v>
      </c>
      <c r="W79" s="205">
        <v>0</v>
      </c>
      <c r="X79" s="205">
        <v>0</v>
      </c>
      <c r="Y79" s="205">
        <v>0</v>
      </c>
      <c r="Z79" s="205">
        <v>0</v>
      </c>
      <c r="AA79" s="205">
        <v>0</v>
      </c>
      <c r="AB79" s="205">
        <v>0</v>
      </c>
      <c r="AC79" s="205">
        <v>0</v>
      </c>
      <c r="AD79" s="205">
        <v>0</v>
      </c>
      <c r="AE79" s="205">
        <v>0</v>
      </c>
      <c r="AF79" s="205">
        <v>0</v>
      </c>
      <c r="AG79" s="205">
        <v>0</v>
      </c>
      <c r="AH79" s="205">
        <v>0</v>
      </c>
      <c r="AI79" s="205">
        <v>0</v>
      </c>
      <c r="AJ79" s="205">
        <v>0</v>
      </c>
      <c r="AK79" s="205">
        <v>0</v>
      </c>
      <c r="AL79" s="205">
        <v>0</v>
      </c>
      <c r="AM79" s="205">
        <v>0</v>
      </c>
      <c r="AN79" s="205">
        <v>0</v>
      </c>
      <c r="AO79" s="205">
        <v>0</v>
      </c>
      <c r="AP79" s="205">
        <v>0</v>
      </c>
      <c r="AQ79" s="205">
        <v>0</v>
      </c>
      <c r="AR79" s="205">
        <v>0</v>
      </c>
      <c r="AS79" s="205">
        <v>0</v>
      </c>
      <c r="AT79" s="205">
        <v>0</v>
      </c>
      <c r="AU79" s="205">
        <v>0</v>
      </c>
    </row>
    <row r="80" spans="1:47" x14ac:dyDescent="0.3">
      <c r="A80" s="203">
        <f t="shared" si="1"/>
        <v>4</v>
      </c>
      <c r="B80" s="203" t="str">
        <f t="shared" si="1"/>
        <v>BOLIVIA</v>
      </c>
      <c r="C80" s="203">
        <v>4</v>
      </c>
      <c r="E80" s="205">
        <v>3</v>
      </c>
      <c r="F80" s="206" t="s">
        <v>523</v>
      </c>
      <c r="G80" s="205">
        <v>6</v>
      </c>
      <c r="H80" s="205">
        <v>0</v>
      </c>
      <c r="I80" s="205">
        <v>0</v>
      </c>
      <c r="J80" s="205">
        <v>1</v>
      </c>
      <c r="K80" s="205">
        <v>0</v>
      </c>
      <c r="L80" s="205">
        <v>0</v>
      </c>
      <c r="M80" s="205">
        <v>0</v>
      </c>
      <c r="N80" s="205">
        <v>0</v>
      </c>
      <c r="O80" s="205">
        <v>0</v>
      </c>
      <c r="P80" s="205">
        <v>0</v>
      </c>
      <c r="Q80" s="205">
        <v>0</v>
      </c>
      <c r="R80" s="205">
        <v>0</v>
      </c>
      <c r="S80" s="205">
        <v>0</v>
      </c>
      <c r="T80" s="205">
        <v>0</v>
      </c>
      <c r="U80" s="205">
        <v>0</v>
      </c>
      <c r="V80" s="205">
        <v>0</v>
      </c>
      <c r="W80" s="205">
        <v>0</v>
      </c>
      <c r="X80" s="205">
        <v>3</v>
      </c>
      <c r="Y80" s="205">
        <v>0</v>
      </c>
      <c r="Z80" s="205">
        <v>0</v>
      </c>
      <c r="AA80" s="205">
        <v>0</v>
      </c>
      <c r="AB80" s="205">
        <v>0</v>
      </c>
      <c r="AC80" s="205">
        <v>0</v>
      </c>
      <c r="AD80" s="205">
        <v>0</v>
      </c>
      <c r="AE80" s="205">
        <v>0</v>
      </c>
      <c r="AF80" s="205">
        <v>0</v>
      </c>
      <c r="AG80" s="205">
        <v>0</v>
      </c>
      <c r="AH80" s="205">
        <v>0</v>
      </c>
      <c r="AI80" s="205">
        <v>0</v>
      </c>
      <c r="AJ80" s="205">
        <v>0</v>
      </c>
      <c r="AK80" s="205">
        <v>0</v>
      </c>
      <c r="AL80" s="205">
        <v>1</v>
      </c>
      <c r="AM80" s="205">
        <v>0</v>
      </c>
      <c r="AN80" s="205">
        <v>0</v>
      </c>
      <c r="AO80" s="205">
        <v>0</v>
      </c>
      <c r="AP80" s="205">
        <v>0</v>
      </c>
      <c r="AQ80" s="205">
        <v>0</v>
      </c>
      <c r="AR80" s="205">
        <v>1</v>
      </c>
      <c r="AS80" s="205">
        <v>0</v>
      </c>
      <c r="AT80" s="205">
        <v>0</v>
      </c>
      <c r="AU80" s="205">
        <v>0</v>
      </c>
    </row>
    <row r="81" spans="1:47" x14ac:dyDescent="0.3">
      <c r="A81" s="203">
        <f t="shared" si="1"/>
        <v>4</v>
      </c>
      <c r="B81" s="203" t="str">
        <f t="shared" si="1"/>
        <v>BONAIRE, SINT EUSTATIUS &amp; SABA</v>
      </c>
      <c r="C81" s="203">
        <v>4</v>
      </c>
      <c r="E81" s="205">
        <v>3</v>
      </c>
      <c r="F81" s="206" t="s">
        <v>668</v>
      </c>
      <c r="G81" s="205">
        <v>0</v>
      </c>
      <c r="H81" s="205">
        <v>0</v>
      </c>
      <c r="I81" s="205">
        <v>0</v>
      </c>
      <c r="J81" s="205">
        <v>0</v>
      </c>
      <c r="K81" s="205">
        <v>0</v>
      </c>
      <c r="L81" s="205">
        <v>0</v>
      </c>
      <c r="M81" s="205">
        <v>0</v>
      </c>
      <c r="N81" s="205">
        <v>0</v>
      </c>
      <c r="O81" s="205">
        <v>0</v>
      </c>
      <c r="P81" s="205">
        <v>0</v>
      </c>
      <c r="Q81" s="205">
        <v>0</v>
      </c>
      <c r="R81" s="205">
        <v>0</v>
      </c>
      <c r="S81" s="205">
        <v>0</v>
      </c>
      <c r="T81" s="205">
        <v>0</v>
      </c>
      <c r="U81" s="205">
        <v>0</v>
      </c>
      <c r="V81" s="205">
        <v>0</v>
      </c>
      <c r="W81" s="205">
        <v>0</v>
      </c>
      <c r="X81" s="205">
        <v>0</v>
      </c>
      <c r="Y81" s="205">
        <v>0</v>
      </c>
      <c r="Z81" s="205">
        <v>0</v>
      </c>
      <c r="AA81" s="205">
        <v>0</v>
      </c>
      <c r="AB81" s="205">
        <v>0</v>
      </c>
      <c r="AC81" s="205">
        <v>0</v>
      </c>
      <c r="AD81" s="205">
        <v>0</v>
      </c>
      <c r="AE81" s="205">
        <v>0</v>
      </c>
      <c r="AF81" s="205">
        <v>0</v>
      </c>
      <c r="AG81" s="205">
        <v>0</v>
      </c>
      <c r="AH81" s="205">
        <v>0</v>
      </c>
      <c r="AI81" s="205">
        <v>0</v>
      </c>
      <c r="AJ81" s="205">
        <v>0</v>
      </c>
      <c r="AK81" s="205">
        <v>0</v>
      </c>
      <c r="AL81" s="205">
        <v>0</v>
      </c>
      <c r="AM81" s="205">
        <v>0</v>
      </c>
      <c r="AN81" s="205">
        <v>0</v>
      </c>
      <c r="AO81" s="205">
        <v>0</v>
      </c>
      <c r="AP81" s="205">
        <v>0</v>
      </c>
      <c r="AQ81" s="205">
        <v>0</v>
      </c>
      <c r="AR81" s="205">
        <v>0</v>
      </c>
      <c r="AS81" s="205">
        <v>0</v>
      </c>
      <c r="AT81" s="205">
        <v>0</v>
      </c>
      <c r="AU81" s="205">
        <v>0</v>
      </c>
    </row>
    <row r="82" spans="1:47" x14ac:dyDescent="0.3">
      <c r="A82" s="203">
        <f t="shared" si="1"/>
        <v>4</v>
      </c>
      <c r="B82" s="203" t="str">
        <f t="shared" si="1"/>
        <v>BOSNIA AND HERZEGOVINA</v>
      </c>
      <c r="C82" s="203">
        <v>4</v>
      </c>
      <c r="E82" s="205">
        <v>3</v>
      </c>
      <c r="F82" s="206" t="s">
        <v>669</v>
      </c>
      <c r="G82" s="205">
        <v>1</v>
      </c>
      <c r="H82" s="205">
        <v>0</v>
      </c>
      <c r="I82" s="205">
        <v>0</v>
      </c>
      <c r="J82" s="205">
        <v>0</v>
      </c>
      <c r="K82" s="205">
        <v>0</v>
      </c>
      <c r="L82" s="205">
        <v>0</v>
      </c>
      <c r="M82" s="205">
        <v>0</v>
      </c>
      <c r="N82" s="205">
        <v>0</v>
      </c>
      <c r="O82" s="205">
        <v>0</v>
      </c>
      <c r="P82" s="205">
        <v>0</v>
      </c>
      <c r="Q82" s="205">
        <v>0</v>
      </c>
      <c r="R82" s="205">
        <v>0</v>
      </c>
      <c r="S82" s="205">
        <v>0</v>
      </c>
      <c r="T82" s="205">
        <v>0</v>
      </c>
      <c r="U82" s="205">
        <v>0</v>
      </c>
      <c r="V82" s="205">
        <v>0</v>
      </c>
      <c r="W82" s="205">
        <v>0</v>
      </c>
      <c r="X82" s="205">
        <v>1</v>
      </c>
      <c r="Y82" s="205">
        <v>0</v>
      </c>
      <c r="Z82" s="205">
        <v>0</v>
      </c>
      <c r="AA82" s="205">
        <v>0</v>
      </c>
      <c r="AB82" s="205">
        <v>0</v>
      </c>
      <c r="AC82" s="205">
        <v>0</v>
      </c>
      <c r="AD82" s="205">
        <v>0</v>
      </c>
      <c r="AE82" s="205">
        <v>0</v>
      </c>
      <c r="AF82" s="205">
        <v>0</v>
      </c>
      <c r="AG82" s="205">
        <v>0</v>
      </c>
      <c r="AH82" s="205">
        <v>0</v>
      </c>
      <c r="AI82" s="205">
        <v>0</v>
      </c>
      <c r="AJ82" s="205">
        <v>0</v>
      </c>
      <c r="AK82" s="205">
        <v>0</v>
      </c>
      <c r="AL82" s="205">
        <v>0</v>
      </c>
      <c r="AM82" s="205">
        <v>0</v>
      </c>
      <c r="AN82" s="205">
        <v>0</v>
      </c>
      <c r="AO82" s="205">
        <v>0</v>
      </c>
      <c r="AP82" s="205">
        <v>0</v>
      </c>
      <c r="AQ82" s="205">
        <v>0</v>
      </c>
      <c r="AR82" s="205">
        <v>0</v>
      </c>
      <c r="AS82" s="205">
        <v>0</v>
      </c>
      <c r="AT82" s="205">
        <v>0</v>
      </c>
      <c r="AU82" s="205">
        <v>0</v>
      </c>
    </row>
    <row r="83" spans="1:47" x14ac:dyDescent="0.3">
      <c r="A83" s="203">
        <f t="shared" si="1"/>
        <v>4</v>
      </c>
      <c r="B83" s="203" t="str">
        <f t="shared" si="1"/>
        <v>BOTSWANA</v>
      </c>
      <c r="C83" s="203">
        <v>4</v>
      </c>
      <c r="E83" s="205">
        <v>3</v>
      </c>
      <c r="F83" s="206" t="s">
        <v>539</v>
      </c>
      <c r="G83" s="205">
        <v>0</v>
      </c>
      <c r="H83" s="205">
        <v>0</v>
      </c>
      <c r="I83" s="205">
        <v>0</v>
      </c>
      <c r="J83" s="205">
        <v>0</v>
      </c>
      <c r="K83" s="205">
        <v>0</v>
      </c>
      <c r="L83" s="205">
        <v>0</v>
      </c>
      <c r="M83" s="205">
        <v>0</v>
      </c>
      <c r="N83" s="205">
        <v>0</v>
      </c>
      <c r="O83" s="205">
        <v>0</v>
      </c>
      <c r="P83" s="205">
        <v>0</v>
      </c>
      <c r="Q83" s="205">
        <v>0</v>
      </c>
      <c r="R83" s="205">
        <v>0</v>
      </c>
      <c r="S83" s="205">
        <v>0</v>
      </c>
      <c r="T83" s="205">
        <v>0</v>
      </c>
      <c r="U83" s="205">
        <v>0</v>
      </c>
      <c r="V83" s="205">
        <v>0</v>
      </c>
      <c r="W83" s="205">
        <v>0</v>
      </c>
      <c r="X83" s="205">
        <v>0</v>
      </c>
      <c r="Y83" s="205">
        <v>0</v>
      </c>
      <c r="Z83" s="205">
        <v>0</v>
      </c>
      <c r="AA83" s="205">
        <v>0</v>
      </c>
      <c r="AB83" s="205">
        <v>0</v>
      </c>
      <c r="AC83" s="205">
        <v>0</v>
      </c>
      <c r="AD83" s="205">
        <v>0</v>
      </c>
      <c r="AE83" s="205">
        <v>0</v>
      </c>
      <c r="AF83" s="205">
        <v>0</v>
      </c>
      <c r="AG83" s="205">
        <v>0</v>
      </c>
      <c r="AH83" s="205">
        <v>0</v>
      </c>
      <c r="AI83" s="205">
        <v>0</v>
      </c>
      <c r="AJ83" s="205">
        <v>0</v>
      </c>
      <c r="AK83" s="205">
        <v>0</v>
      </c>
      <c r="AL83" s="205">
        <v>0</v>
      </c>
      <c r="AM83" s="205">
        <v>0</v>
      </c>
      <c r="AN83" s="205">
        <v>0</v>
      </c>
      <c r="AO83" s="205">
        <v>0</v>
      </c>
      <c r="AP83" s="205">
        <v>0</v>
      </c>
      <c r="AQ83" s="205">
        <v>0</v>
      </c>
      <c r="AR83" s="205">
        <v>0</v>
      </c>
      <c r="AS83" s="205">
        <v>0</v>
      </c>
      <c r="AT83" s="205">
        <v>0</v>
      </c>
      <c r="AU83" s="205">
        <v>0</v>
      </c>
    </row>
    <row r="84" spans="1:47" x14ac:dyDescent="0.3">
      <c r="A84" s="203">
        <f t="shared" si="1"/>
        <v>4</v>
      </c>
      <c r="B84" s="203" t="str">
        <f t="shared" si="1"/>
        <v>BOUVET ISLAND</v>
      </c>
      <c r="C84" s="203">
        <v>4</v>
      </c>
      <c r="E84" s="205">
        <v>3</v>
      </c>
      <c r="F84" s="206" t="s">
        <v>670</v>
      </c>
      <c r="G84" s="205">
        <v>0</v>
      </c>
      <c r="H84" s="205">
        <v>0</v>
      </c>
      <c r="I84" s="205">
        <v>0</v>
      </c>
      <c r="J84" s="205">
        <v>0</v>
      </c>
      <c r="K84" s="205">
        <v>0</v>
      </c>
      <c r="L84" s="205">
        <v>0</v>
      </c>
      <c r="M84" s="205">
        <v>0</v>
      </c>
      <c r="N84" s="205">
        <v>0</v>
      </c>
      <c r="O84" s="205">
        <v>0</v>
      </c>
      <c r="P84" s="205">
        <v>0</v>
      </c>
      <c r="Q84" s="205">
        <v>0</v>
      </c>
      <c r="R84" s="205">
        <v>0</v>
      </c>
      <c r="S84" s="205">
        <v>0</v>
      </c>
      <c r="T84" s="205">
        <v>0</v>
      </c>
      <c r="U84" s="205">
        <v>0</v>
      </c>
      <c r="V84" s="205">
        <v>0</v>
      </c>
      <c r="W84" s="205">
        <v>0</v>
      </c>
      <c r="X84" s="205">
        <v>0</v>
      </c>
      <c r="Y84" s="205">
        <v>0</v>
      </c>
      <c r="Z84" s="205">
        <v>0</v>
      </c>
      <c r="AA84" s="205">
        <v>0</v>
      </c>
      <c r="AB84" s="205">
        <v>0</v>
      </c>
      <c r="AC84" s="205">
        <v>0</v>
      </c>
      <c r="AD84" s="205">
        <v>0</v>
      </c>
      <c r="AE84" s="205">
        <v>0</v>
      </c>
      <c r="AF84" s="205">
        <v>0</v>
      </c>
      <c r="AG84" s="205">
        <v>0</v>
      </c>
      <c r="AH84" s="205">
        <v>0</v>
      </c>
      <c r="AI84" s="205">
        <v>0</v>
      </c>
      <c r="AJ84" s="205">
        <v>0</v>
      </c>
      <c r="AK84" s="205">
        <v>0</v>
      </c>
      <c r="AL84" s="205">
        <v>0</v>
      </c>
      <c r="AM84" s="205">
        <v>0</v>
      </c>
      <c r="AN84" s="205">
        <v>0</v>
      </c>
      <c r="AO84" s="205">
        <v>0</v>
      </c>
      <c r="AP84" s="205">
        <v>0</v>
      </c>
      <c r="AQ84" s="205">
        <v>0</v>
      </c>
      <c r="AR84" s="205">
        <v>0</v>
      </c>
      <c r="AS84" s="205">
        <v>0</v>
      </c>
      <c r="AT84" s="205">
        <v>0</v>
      </c>
      <c r="AU84" s="205">
        <v>0</v>
      </c>
    </row>
    <row r="85" spans="1:47" x14ac:dyDescent="0.3">
      <c r="A85" s="203">
        <f t="shared" si="1"/>
        <v>4</v>
      </c>
      <c r="B85" s="203" t="str">
        <f t="shared" si="1"/>
        <v>BRAZIL</v>
      </c>
      <c r="C85" s="203">
        <v>4</v>
      </c>
      <c r="E85" s="205">
        <v>3</v>
      </c>
      <c r="F85" s="206" t="s">
        <v>324</v>
      </c>
      <c r="G85" s="205">
        <v>34</v>
      </c>
      <c r="H85" s="205">
        <v>0</v>
      </c>
      <c r="I85" s="205">
        <v>0</v>
      </c>
      <c r="J85" s="205">
        <v>0</v>
      </c>
      <c r="K85" s="205">
        <v>0</v>
      </c>
      <c r="L85" s="205">
        <v>0</v>
      </c>
      <c r="M85" s="205">
        <v>4</v>
      </c>
      <c r="N85" s="205">
        <v>0</v>
      </c>
      <c r="O85" s="205">
        <v>0</v>
      </c>
      <c r="P85" s="205">
        <v>0</v>
      </c>
      <c r="Q85" s="205">
        <v>0</v>
      </c>
      <c r="R85" s="205">
        <v>0</v>
      </c>
      <c r="S85" s="205">
        <v>0</v>
      </c>
      <c r="T85" s="205">
        <v>0</v>
      </c>
      <c r="U85" s="205">
        <v>0</v>
      </c>
      <c r="V85" s="205">
        <v>0</v>
      </c>
      <c r="W85" s="205">
        <v>0</v>
      </c>
      <c r="X85" s="205">
        <v>18</v>
      </c>
      <c r="Y85" s="205">
        <v>0</v>
      </c>
      <c r="Z85" s="205">
        <v>0</v>
      </c>
      <c r="AA85" s="205">
        <v>0</v>
      </c>
      <c r="AB85" s="205">
        <v>0</v>
      </c>
      <c r="AC85" s="205">
        <v>0</v>
      </c>
      <c r="AD85" s="205">
        <v>0</v>
      </c>
      <c r="AE85" s="205">
        <v>0</v>
      </c>
      <c r="AF85" s="205">
        <v>0</v>
      </c>
      <c r="AG85" s="205">
        <v>0</v>
      </c>
      <c r="AH85" s="205">
        <v>1</v>
      </c>
      <c r="AI85" s="205">
        <v>0</v>
      </c>
      <c r="AJ85" s="205">
        <v>0</v>
      </c>
      <c r="AK85" s="205">
        <v>0</v>
      </c>
      <c r="AL85" s="205">
        <v>9</v>
      </c>
      <c r="AM85" s="205">
        <v>0</v>
      </c>
      <c r="AN85" s="205">
        <v>0</v>
      </c>
      <c r="AO85" s="205">
        <v>0</v>
      </c>
      <c r="AP85" s="205">
        <v>0</v>
      </c>
      <c r="AQ85" s="205">
        <v>0</v>
      </c>
      <c r="AR85" s="205">
        <v>0</v>
      </c>
      <c r="AS85" s="205">
        <v>0</v>
      </c>
      <c r="AT85" s="205">
        <v>0</v>
      </c>
      <c r="AU85" s="205">
        <v>2</v>
      </c>
    </row>
    <row r="86" spans="1:47" x14ac:dyDescent="0.3">
      <c r="A86" s="203">
        <f t="shared" si="1"/>
        <v>4</v>
      </c>
      <c r="B86" s="203" t="str">
        <f t="shared" si="1"/>
        <v>BRITISH INDIAN OCEAN TERRITORY</v>
      </c>
      <c r="C86" s="203">
        <v>4</v>
      </c>
      <c r="E86" s="205">
        <v>3</v>
      </c>
      <c r="F86" s="206" t="s">
        <v>671</v>
      </c>
      <c r="G86" s="205">
        <v>0</v>
      </c>
      <c r="H86" s="205">
        <v>0</v>
      </c>
      <c r="I86" s="205">
        <v>0</v>
      </c>
      <c r="J86" s="205">
        <v>0</v>
      </c>
      <c r="K86" s="205">
        <v>0</v>
      </c>
      <c r="L86" s="205">
        <v>0</v>
      </c>
      <c r="M86" s="205">
        <v>0</v>
      </c>
      <c r="N86" s="205">
        <v>0</v>
      </c>
      <c r="O86" s="205">
        <v>0</v>
      </c>
      <c r="P86" s="205">
        <v>0</v>
      </c>
      <c r="Q86" s="205">
        <v>0</v>
      </c>
      <c r="R86" s="205">
        <v>0</v>
      </c>
      <c r="S86" s="205">
        <v>0</v>
      </c>
      <c r="T86" s="205">
        <v>0</v>
      </c>
      <c r="U86" s="205">
        <v>0</v>
      </c>
      <c r="V86" s="205">
        <v>0</v>
      </c>
      <c r="W86" s="205">
        <v>0</v>
      </c>
      <c r="X86" s="205">
        <v>0</v>
      </c>
      <c r="Y86" s="205">
        <v>0</v>
      </c>
      <c r="Z86" s="205">
        <v>0</v>
      </c>
      <c r="AA86" s="205">
        <v>0</v>
      </c>
      <c r="AB86" s="205">
        <v>0</v>
      </c>
      <c r="AC86" s="205">
        <v>0</v>
      </c>
      <c r="AD86" s="205">
        <v>0</v>
      </c>
      <c r="AE86" s="205">
        <v>0</v>
      </c>
      <c r="AF86" s="205">
        <v>0</v>
      </c>
      <c r="AG86" s="205">
        <v>0</v>
      </c>
      <c r="AH86" s="205">
        <v>0</v>
      </c>
      <c r="AI86" s="205">
        <v>0</v>
      </c>
      <c r="AJ86" s="205">
        <v>0</v>
      </c>
      <c r="AK86" s="205">
        <v>0</v>
      </c>
      <c r="AL86" s="205">
        <v>0</v>
      </c>
      <c r="AM86" s="205">
        <v>0</v>
      </c>
      <c r="AN86" s="205">
        <v>0</v>
      </c>
      <c r="AO86" s="205">
        <v>0</v>
      </c>
      <c r="AP86" s="205">
        <v>0</v>
      </c>
      <c r="AQ86" s="205">
        <v>0</v>
      </c>
      <c r="AR86" s="205">
        <v>0</v>
      </c>
      <c r="AS86" s="205">
        <v>0</v>
      </c>
      <c r="AT86" s="205">
        <v>0</v>
      </c>
      <c r="AU86" s="205">
        <v>0</v>
      </c>
    </row>
    <row r="87" spans="1:47" x14ac:dyDescent="0.3">
      <c r="A87" s="203">
        <f t="shared" si="1"/>
        <v>4</v>
      </c>
      <c r="B87" s="203" t="str">
        <f t="shared" si="1"/>
        <v>BRUNEI DARUSSALAM</v>
      </c>
      <c r="C87" s="203">
        <v>4</v>
      </c>
      <c r="E87" s="205">
        <v>3</v>
      </c>
      <c r="F87" s="206" t="s">
        <v>672</v>
      </c>
      <c r="G87" s="205">
        <v>0</v>
      </c>
      <c r="H87" s="205">
        <v>0</v>
      </c>
      <c r="I87" s="205">
        <v>0</v>
      </c>
      <c r="J87" s="205">
        <v>0</v>
      </c>
      <c r="K87" s="205">
        <v>0</v>
      </c>
      <c r="L87" s="205">
        <v>0</v>
      </c>
      <c r="M87" s="205">
        <v>0</v>
      </c>
      <c r="N87" s="205">
        <v>0</v>
      </c>
      <c r="O87" s="205">
        <v>0</v>
      </c>
      <c r="P87" s="205">
        <v>0</v>
      </c>
      <c r="Q87" s="205">
        <v>0</v>
      </c>
      <c r="R87" s="205">
        <v>0</v>
      </c>
      <c r="S87" s="205">
        <v>0</v>
      </c>
      <c r="T87" s="205">
        <v>0</v>
      </c>
      <c r="U87" s="205">
        <v>0</v>
      </c>
      <c r="V87" s="205">
        <v>0</v>
      </c>
      <c r="W87" s="205">
        <v>0</v>
      </c>
      <c r="X87" s="205">
        <v>0</v>
      </c>
      <c r="Y87" s="205">
        <v>0</v>
      </c>
      <c r="Z87" s="205">
        <v>0</v>
      </c>
      <c r="AA87" s="205">
        <v>0</v>
      </c>
      <c r="AB87" s="205">
        <v>0</v>
      </c>
      <c r="AC87" s="205">
        <v>0</v>
      </c>
      <c r="AD87" s="205">
        <v>0</v>
      </c>
      <c r="AE87" s="205">
        <v>0</v>
      </c>
      <c r="AF87" s="205">
        <v>0</v>
      </c>
      <c r="AG87" s="205">
        <v>0</v>
      </c>
      <c r="AH87" s="205">
        <v>0</v>
      </c>
      <c r="AI87" s="205">
        <v>0</v>
      </c>
      <c r="AJ87" s="205">
        <v>0</v>
      </c>
      <c r="AK87" s="205">
        <v>0</v>
      </c>
      <c r="AL87" s="205">
        <v>0</v>
      </c>
      <c r="AM87" s="205">
        <v>0</v>
      </c>
      <c r="AN87" s="205">
        <v>0</v>
      </c>
      <c r="AO87" s="205">
        <v>0</v>
      </c>
      <c r="AP87" s="205">
        <v>0</v>
      </c>
      <c r="AQ87" s="205">
        <v>0</v>
      </c>
      <c r="AR87" s="205">
        <v>0</v>
      </c>
      <c r="AS87" s="205">
        <v>0</v>
      </c>
      <c r="AT87" s="205">
        <v>0</v>
      </c>
      <c r="AU87" s="205">
        <v>0</v>
      </c>
    </row>
    <row r="88" spans="1:47" x14ac:dyDescent="0.3">
      <c r="A88" s="203">
        <f t="shared" si="1"/>
        <v>4</v>
      </c>
      <c r="B88" s="203" t="str">
        <f t="shared" si="1"/>
        <v>BULGARIA</v>
      </c>
      <c r="C88" s="203">
        <v>4</v>
      </c>
      <c r="E88" s="205">
        <v>3</v>
      </c>
      <c r="F88" s="206" t="s">
        <v>599</v>
      </c>
      <c r="G88" s="205">
        <v>1</v>
      </c>
      <c r="H88" s="205">
        <v>0</v>
      </c>
      <c r="I88" s="205">
        <v>0</v>
      </c>
      <c r="J88" s="205">
        <v>0</v>
      </c>
      <c r="K88" s="205">
        <v>0</v>
      </c>
      <c r="L88" s="205">
        <v>0</v>
      </c>
      <c r="M88" s="205">
        <v>0</v>
      </c>
      <c r="N88" s="205">
        <v>0</v>
      </c>
      <c r="O88" s="205">
        <v>0</v>
      </c>
      <c r="P88" s="205">
        <v>0</v>
      </c>
      <c r="Q88" s="205">
        <v>0</v>
      </c>
      <c r="R88" s="205">
        <v>0</v>
      </c>
      <c r="S88" s="205">
        <v>0</v>
      </c>
      <c r="T88" s="205">
        <v>0</v>
      </c>
      <c r="U88" s="205">
        <v>0</v>
      </c>
      <c r="V88" s="205">
        <v>0</v>
      </c>
      <c r="W88" s="205">
        <v>0</v>
      </c>
      <c r="X88" s="205">
        <v>0</v>
      </c>
      <c r="Y88" s="205">
        <v>0</v>
      </c>
      <c r="Z88" s="205">
        <v>0</v>
      </c>
      <c r="AA88" s="205">
        <v>0</v>
      </c>
      <c r="AB88" s="205">
        <v>0</v>
      </c>
      <c r="AC88" s="205">
        <v>0</v>
      </c>
      <c r="AD88" s="205">
        <v>0</v>
      </c>
      <c r="AE88" s="205">
        <v>0</v>
      </c>
      <c r="AF88" s="205">
        <v>0</v>
      </c>
      <c r="AG88" s="205">
        <v>0</v>
      </c>
      <c r="AH88" s="205">
        <v>1</v>
      </c>
      <c r="AI88" s="205">
        <v>0</v>
      </c>
      <c r="AJ88" s="205">
        <v>0</v>
      </c>
      <c r="AK88" s="205">
        <v>0</v>
      </c>
      <c r="AL88" s="205">
        <v>0</v>
      </c>
      <c r="AM88" s="205">
        <v>0</v>
      </c>
      <c r="AN88" s="205">
        <v>0</v>
      </c>
      <c r="AO88" s="205">
        <v>0</v>
      </c>
      <c r="AP88" s="205">
        <v>0</v>
      </c>
      <c r="AQ88" s="205">
        <v>0</v>
      </c>
      <c r="AR88" s="205">
        <v>0</v>
      </c>
      <c r="AS88" s="205">
        <v>0</v>
      </c>
      <c r="AT88" s="205">
        <v>0</v>
      </c>
      <c r="AU88" s="205">
        <v>0</v>
      </c>
    </row>
    <row r="89" spans="1:47" x14ac:dyDescent="0.3">
      <c r="A89" s="203">
        <f t="shared" si="1"/>
        <v>4</v>
      </c>
      <c r="B89" s="203" t="str">
        <f t="shared" si="1"/>
        <v>BURKINA FASO</v>
      </c>
      <c r="C89" s="203">
        <v>4</v>
      </c>
      <c r="E89" s="205">
        <v>3</v>
      </c>
      <c r="F89" s="206" t="s">
        <v>673</v>
      </c>
      <c r="G89" s="205">
        <v>0</v>
      </c>
      <c r="H89" s="205">
        <v>0</v>
      </c>
      <c r="I89" s="205">
        <v>0</v>
      </c>
      <c r="J89" s="205">
        <v>0</v>
      </c>
      <c r="K89" s="205">
        <v>0</v>
      </c>
      <c r="L89" s="205">
        <v>0</v>
      </c>
      <c r="M89" s="205">
        <v>0</v>
      </c>
      <c r="N89" s="205">
        <v>0</v>
      </c>
      <c r="O89" s="205">
        <v>0</v>
      </c>
      <c r="P89" s="205">
        <v>0</v>
      </c>
      <c r="Q89" s="205">
        <v>0</v>
      </c>
      <c r="R89" s="205">
        <v>0</v>
      </c>
      <c r="S89" s="205">
        <v>0</v>
      </c>
      <c r="T89" s="205">
        <v>0</v>
      </c>
      <c r="U89" s="205">
        <v>0</v>
      </c>
      <c r="V89" s="205">
        <v>0</v>
      </c>
      <c r="W89" s="205">
        <v>0</v>
      </c>
      <c r="X89" s="205">
        <v>0</v>
      </c>
      <c r="Y89" s="205">
        <v>0</v>
      </c>
      <c r="Z89" s="205">
        <v>0</v>
      </c>
      <c r="AA89" s="205">
        <v>0</v>
      </c>
      <c r="AB89" s="205">
        <v>0</v>
      </c>
      <c r="AC89" s="205">
        <v>0</v>
      </c>
      <c r="AD89" s="205">
        <v>0</v>
      </c>
      <c r="AE89" s="205">
        <v>0</v>
      </c>
      <c r="AF89" s="205">
        <v>0</v>
      </c>
      <c r="AG89" s="205">
        <v>0</v>
      </c>
      <c r="AH89" s="205">
        <v>0</v>
      </c>
      <c r="AI89" s="205">
        <v>0</v>
      </c>
      <c r="AJ89" s="205">
        <v>0</v>
      </c>
      <c r="AK89" s="205">
        <v>0</v>
      </c>
      <c r="AL89" s="205">
        <v>0</v>
      </c>
      <c r="AM89" s="205">
        <v>0</v>
      </c>
      <c r="AN89" s="205">
        <v>0</v>
      </c>
      <c r="AO89" s="205">
        <v>0</v>
      </c>
      <c r="AP89" s="205">
        <v>0</v>
      </c>
      <c r="AQ89" s="205">
        <v>0</v>
      </c>
      <c r="AR89" s="205">
        <v>0</v>
      </c>
      <c r="AS89" s="205">
        <v>0</v>
      </c>
      <c r="AT89" s="205">
        <v>0</v>
      </c>
      <c r="AU89" s="205">
        <v>0</v>
      </c>
    </row>
    <row r="90" spans="1:47" x14ac:dyDescent="0.3">
      <c r="A90" s="203">
        <f t="shared" si="1"/>
        <v>4</v>
      </c>
      <c r="B90" s="203" t="str">
        <f t="shared" si="1"/>
        <v>BURUNDI</v>
      </c>
      <c r="C90" s="203">
        <v>4</v>
      </c>
      <c r="E90" s="205">
        <v>3</v>
      </c>
      <c r="F90" s="206" t="s">
        <v>540</v>
      </c>
      <c r="G90" s="205">
        <v>0</v>
      </c>
      <c r="H90" s="205">
        <v>0</v>
      </c>
      <c r="I90" s="205">
        <v>0</v>
      </c>
      <c r="J90" s="205">
        <v>0</v>
      </c>
      <c r="K90" s="205">
        <v>0</v>
      </c>
      <c r="L90" s="205">
        <v>0</v>
      </c>
      <c r="M90" s="205">
        <v>0</v>
      </c>
      <c r="N90" s="205">
        <v>0</v>
      </c>
      <c r="O90" s="205">
        <v>0</v>
      </c>
      <c r="P90" s="205">
        <v>0</v>
      </c>
      <c r="Q90" s="205">
        <v>0</v>
      </c>
      <c r="R90" s="205">
        <v>0</v>
      </c>
      <c r="S90" s="205">
        <v>0</v>
      </c>
      <c r="T90" s="205">
        <v>0</v>
      </c>
      <c r="U90" s="205">
        <v>0</v>
      </c>
      <c r="V90" s="205">
        <v>0</v>
      </c>
      <c r="W90" s="205">
        <v>0</v>
      </c>
      <c r="X90" s="205">
        <v>0</v>
      </c>
      <c r="Y90" s="205">
        <v>0</v>
      </c>
      <c r="Z90" s="205">
        <v>0</v>
      </c>
      <c r="AA90" s="205">
        <v>0</v>
      </c>
      <c r="AB90" s="205">
        <v>0</v>
      </c>
      <c r="AC90" s="205">
        <v>0</v>
      </c>
      <c r="AD90" s="205">
        <v>0</v>
      </c>
      <c r="AE90" s="205">
        <v>0</v>
      </c>
      <c r="AF90" s="205">
        <v>0</v>
      </c>
      <c r="AG90" s="205">
        <v>0</v>
      </c>
      <c r="AH90" s="205">
        <v>0</v>
      </c>
      <c r="AI90" s="205">
        <v>0</v>
      </c>
      <c r="AJ90" s="205">
        <v>0</v>
      </c>
      <c r="AK90" s="205">
        <v>0</v>
      </c>
      <c r="AL90" s="205">
        <v>0</v>
      </c>
      <c r="AM90" s="205">
        <v>0</v>
      </c>
      <c r="AN90" s="205">
        <v>0</v>
      </c>
      <c r="AO90" s="205">
        <v>0</v>
      </c>
      <c r="AP90" s="205">
        <v>0</v>
      </c>
      <c r="AQ90" s="205">
        <v>0</v>
      </c>
      <c r="AR90" s="205">
        <v>0</v>
      </c>
      <c r="AS90" s="205">
        <v>0</v>
      </c>
      <c r="AT90" s="205">
        <v>0</v>
      </c>
      <c r="AU90" s="205">
        <v>0</v>
      </c>
    </row>
    <row r="91" spans="1:47" x14ac:dyDescent="0.3">
      <c r="A91" s="203">
        <f t="shared" si="1"/>
        <v>4</v>
      </c>
      <c r="B91" s="203" t="str">
        <f t="shared" si="1"/>
        <v>CAMBODIA</v>
      </c>
      <c r="C91" s="203">
        <v>4</v>
      </c>
      <c r="E91" s="205">
        <v>3</v>
      </c>
      <c r="F91" s="206" t="s">
        <v>578</v>
      </c>
      <c r="G91" s="205">
        <v>0</v>
      </c>
      <c r="H91" s="205">
        <v>0</v>
      </c>
      <c r="I91" s="205">
        <v>0</v>
      </c>
      <c r="J91" s="205">
        <v>0</v>
      </c>
      <c r="K91" s="205">
        <v>0</v>
      </c>
      <c r="L91" s="205">
        <v>0</v>
      </c>
      <c r="M91" s="205">
        <v>0</v>
      </c>
      <c r="N91" s="205">
        <v>0</v>
      </c>
      <c r="O91" s="205">
        <v>0</v>
      </c>
      <c r="P91" s="205">
        <v>0</v>
      </c>
      <c r="Q91" s="205">
        <v>0</v>
      </c>
      <c r="R91" s="205">
        <v>0</v>
      </c>
      <c r="S91" s="205">
        <v>0</v>
      </c>
      <c r="T91" s="205">
        <v>0</v>
      </c>
      <c r="U91" s="205">
        <v>0</v>
      </c>
      <c r="V91" s="205">
        <v>0</v>
      </c>
      <c r="W91" s="205">
        <v>0</v>
      </c>
      <c r="X91" s="205">
        <v>0</v>
      </c>
      <c r="Y91" s="205">
        <v>0</v>
      </c>
      <c r="Z91" s="205">
        <v>0</v>
      </c>
      <c r="AA91" s="205">
        <v>0</v>
      </c>
      <c r="AB91" s="205">
        <v>0</v>
      </c>
      <c r="AC91" s="205">
        <v>0</v>
      </c>
      <c r="AD91" s="205">
        <v>0</v>
      </c>
      <c r="AE91" s="205">
        <v>0</v>
      </c>
      <c r="AF91" s="205">
        <v>0</v>
      </c>
      <c r="AG91" s="205">
        <v>0</v>
      </c>
      <c r="AH91" s="205">
        <v>0</v>
      </c>
      <c r="AI91" s="205">
        <v>0</v>
      </c>
      <c r="AJ91" s="205">
        <v>0</v>
      </c>
      <c r="AK91" s="205">
        <v>0</v>
      </c>
      <c r="AL91" s="205">
        <v>0</v>
      </c>
      <c r="AM91" s="205">
        <v>0</v>
      </c>
      <c r="AN91" s="205">
        <v>0</v>
      </c>
      <c r="AO91" s="205">
        <v>0</v>
      </c>
      <c r="AP91" s="205">
        <v>0</v>
      </c>
      <c r="AQ91" s="205">
        <v>0</v>
      </c>
      <c r="AR91" s="205">
        <v>0</v>
      </c>
      <c r="AS91" s="205">
        <v>0</v>
      </c>
      <c r="AT91" s="205">
        <v>0</v>
      </c>
      <c r="AU91" s="205">
        <v>0</v>
      </c>
    </row>
    <row r="92" spans="1:47" x14ac:dyDescent="0.3">
      <c r="A92" s="203">
        <f t="shared" si="1"/>
        <v>4</v>
      </c>
      <c r="B92" s="203" t="str">
        <f t="shared" si="1"/>
        <v>CAMEROON</v>
      </c>
      <c r="C92" s="203">
        <v>4</v>
      </c>
      <c r="E92" s="205">
        <v>3</v>
      </c>
      <c r="F92" s="206" t="s">
        <v>674</v>
      </c>
      <c r="G92" s="205">
        <v>0</v>
      </c>
      <c r="H92" s="205">
        <v>0</v>
      </c>
      <c r="I92" s="205">
        <v>0</v>
      </c>
      <c r="J92" s="205">
        <v>0</v>
      </c>
      <c r="K92" s="205">
        <v>0</v>
      </c>
      <c r="L92" s="205">
        <v>0</v>
      </c>
      <c r="M92" s="205">
        <v>0</v>
      </c>
      <c r="N92" s="205">
        <v>0</v>
      </c>
      <c r="O92" s="205">
        <v>0</v>
      </c>
      <c r="P92" s="205">
        <v>0</v>
      </c>
      <c r="Q92" s="205">
        <v>0</v>
      </c>
      <c r="R92" s="205">
        <v>0</v>
      </c>
      <c r="S92" s="205">
        <v>0</v>
      </c>
      <c r="T92" s="205">
        <v>0</v>
      </c>
      <c r="U92" s="205">
        <v>0</v>
      </c>
      <c r="V92" s="205">
        <v>0</v>
      </c>
      <c r="W92" s="205">
        <v>0</v>
      </c>
      <c r="X92" s="205">
        <v>0</v>
      </c>
      <c r="Y92" s="205">
        <v>0</v>
      </c>
      <c r="Z92" s="205">
        <v>0</v>
      </c>
      <c r="AA92" s="205">
        <v>0</v>
      </c>
      <c r="AB92" s="205">
        <v>0</v>
      </c>
      <c r="AC92" s="205">
        <v>0</v>
      </c>
      <c r="AD92" s="205">
        <v>0</v>
      </c>
      <c r="AE92" s="205">
        <v>0</v>
      </c>
      <c r="AF92" s="205">
        <v>0</v>
      </c>
      <c r="AG92" s="205">
        <v>0</v>
      </c>
      <c r="AH92" s="205">
        <v>0</v>
      </c>
      <c r="AI92" s="205">
        <v>0</v>
      </c>
      <c r="AJ92" s="205">
        <v>0</v>
      </c>
      <c r="AK92" s="205">
        <v>0</v>
      </c>
      <c r="AL92" s="205">
        <v>0</v>
      </c>
      <c r="AM92" s="205">
        <v>0</v>
      </c>
      <c r="AN92" s="205">
        <v>0</v>
      </c>
      <c r="AO92" s="205">
        <v>0</v>
      </c>
      <c r="AP92" s="205">
        <v>0</v>
      </c>
      <c r="AQ92" s="205">
        <v>0</v>
      </c>
      <c r="AR92" s="205">
        <v>0</v>
      </c>
      <c r="AS92" s="205">
        <v>0</v>
      </c>
      <c r="AT92" s="205">
        <v>0</v>
      </c>
      <c r="AU92" s="205">
        <v>0</v>
      </c>
    </row>
    <row r="93" spans="1:47" x14ac:dyDescent="0.3">
      <c r="A93" s="203">
        <f t="shared" si="1"/>
        <v>4</v>
      </c>
      <c r="B93" s="203" t="str">
        <f t="shared" si="1"/>
        <v>CANADA</v>
      </c>
      <c r="C93" s="203">
        <v>4</v>
      </c>
      <c r="E93" s="205">
        <v>3</v>
      </c>
      <c r="F93" s="206" t="s">
        <v>470</v>
      </c>
      <c r="G93" s="205">
        <v>140</v>
      </c>
      <c r="H93" s="205">
        <v>0</v>
      </c>
      <c r="I93" s="205">
        <v>0</v>
      </c>
      <c r="J93" s="205">
        <v>0</v>
      </c>
      <c r="K93" s="205">
        <v>0</v>
      </c>
      <c r="L93" s="205">
        <v>1</v>
      </c>
      <c r="M93" s="205">
        <v>1</v>
      </c>
      <c r="N93" s="205">
        <v>0</v>
      </c>
      <c r="O93" s="205">
        <v>0</v>
      </c>
      <c r="P93" s="205">
        <v>2</v>
      </c>
      <c r="Q93" s="205">
        <v>0</v>
      </c>
      <c r="R93" s="205">
        <v>0</v>
      </c>
      <c r="S93" s="205">
        <v>0</v>
      </c>
      <c r="T93" s="205">
        <v>1</v>
      </c>
      <c r="U93" s="205">
        <v>0</v>
      </c>
      <c r="V93" s="205">
        <v>1</v>
      </c>
      <c r="W93" s="205">
        <v>0</v>
      </c>
      <c r="X93" s="205">
        <v>81</v>
      </c>
      <c r="Y93" s="205">
        <v>0</v>
      </c>
      <c r="Z93" s="205">
        <v>0</v>
      </c>
      <c r="AA93" s="205">
        <v>0</v>
      </c>
      <c r="AB93" s="205">
        <v>0</v>
      </c>
      <c r="AC93" s="205">
        <v>0</v>
      </c>
      <c r="AD93" s="205">
        <v>1</v>
      </c>
      <c r="AE93" s="205">
        <v>0</v>
      </c>
      <c r="AF93" s="205">
        <v>0</v>
      </c>
      <c r="AG93" s="205">
        <v>1</v>
      </c>
      <c r="AH93" s="205">
        <v>3</v>
      </c>
      <c r="AI93" s="205">
        <v>1</v>
      </c>
      <c r="AJ93" s="205">
        <v>3</v>
      </c>
      <c r="AK93" s="205">
        <v>0</v>
      </c>
      <c r="AL93" s="205">
        <v>18</v>
      </c>
      <c r="AM93" s="205">
        <v>3</v>
      </c>
      <c r="AN93" s="205">
        <v>1</v>
      </c>
      <c r="AO93" s="205">
        <v>1</v>
      </c>
      <c r="AP93" s="205">
        <v>0</v>
      </c>
      <c r="AQ93" s="205">
        <v>0</v>
      </c>
      <c r="AR93" s="205">
        <v>18</v>
      </c>
      <c r="AS93" s="205">
        <v>0</v>
      </c>
      <c r="AT93" s="205">
        <v>2</v>
      </c>
      <c r="AU93" s="205">
        <v>1</v>
      </c>
    </row>
    <row r="94" spans="1:47" x14ac:dyDescent="0.3">
      <c r="A94" s="203">
        <f t="shared" si="1"/>
        <v>4</v>
      </c>
      <c r="B94" s="203" t="str">
        <f t="shared" si="1"/>
        <v>CANADA</v>
      </c>
      <c r="C94" s="203">
        <v>4</v>
      </c>
      <c r="E94" s="205">
        <v>3</v>
      </c>
      <c r="F94" s="206" t="s">
        <v>470</v>
      </c>
      <c r="G94" s="205">
        <v>4</v>
      </c>
      <c r="H94" s="205">
        <v>0</v>
      </c>
      <c r="I94" s="205">
        <v>0</v>
      </c>
      <c r="J94" s="205">
        <v>0</v>
      </c>
      <c r="K94" s="205">
        <v>0</v>
      </c>
      <c r="L94" s="205">
        <v>0</v>
      </c>
      <c r="M94" s="205">
        <v>0</v>
      </c>
      <c r="N94" s="205">
        <v>0</v>
      </c>
      <c r="O94" s="205">
        <v>0</v>
      </c>
      <c r="P94" s="205">
        <v>0</v>
      </c>
      <c r="Q94" s="205">
        <v>0</v>
      </c>
      <c r="R94" s="205">
        <v>0</v>
      </c>
      <c r="S94" s="205">
        <v>0</v>
      </c>
      <c r="T94" s="205">
        <v>0</v>
      </c>
      <c r="U94" s="205">
        <v>0</v>
      </c>
      <c r="V94" s="205">
        <v>0</v>
      </c>
      <c r="W94" s="205">
        <v>0</v>
      </c>
      <c r="X94" s="205">
        <v>3</v>
      </c>
      <c r="Y94" s="205">
        <v>0</v>
      </c>
      <c r="Z94" s="205">
        <v>0</v>
      </c>
      <c r="AA94" s="205">
        <v>0</v>
      </c>
      <c r="AB94" s="205">
        <v>0</v>
      </c>
      <c r="AC94" s="205">
        <v>0</v>
      </c>
      <c r="AD94" s="205">
        <v>0</v>
      </c>
      <c r="AE94" s="205">
        <v>0</v>
      </c>
      <c r="AF94" s="205">
        <v>0</v>
      </c>
      <c r="AG94" s="205">
        <v>0</v>
      </c>
      <c r="AH94" s="205">
        <v>0</v>
      </c>
      <c r="AI94" s="205">
        <v>0</v>
      </c>
      <c r="AJ94" s="205">
        <v>0</v>
      </c>
      <c r="AK94" s="205">
        <v>0</v>
      </c>
      <c r="AL94" s="205">
        <v>1</v>
      </c>
      <c r="AM94" s="205">
        <v>0</v>
      </c>
      <c r="AN94" s="205">
        <v>0</v>
      </c>
      <c r="AO94" s="205">
        <v>0</v>
      </c>
      <c r="AP94" s="205">
        <v>0</v>
      </c>
      <c r="AQ94" s="205">
        <v>0</v>
      </c>
      <c r="AR94" s="205">
        <v>0</v>
      </c>
      <c r="AS94" s="205">
        <v>0</v>
      </c>
      <c r="AT94" s="205">
        <v>0</v>
      </c>
      <c r="AU94" s="205">
        <v>0</v>
      </c>
    </row>
    <row r="95" spans="1:47" x14ac:dyDescent="0.3">
      <c r="A95" s="203">
        <f t="shared" si="1"/>
        <v>4</v>
      </c>
      <c r="B95" s="203" t="str">
        <f t="shared" si="1"/>
        <v>CAPE VERDE</v>
      </c>
      <c r="C95" s="203">
        <v>4</v>
      </c>
      <c r="E95" s="205">
        <v>3</v>
      </c>
      <c r="F95" s="206" t="s">
        <v>675</v>
      </c>
      <c r="G95" s="205">
        <v>0</v>
      </c>
      <c r="H95" s="205">
        <v>0</v>
      </c>
      <c r="I95" s="205">
        <v>0</v>
      </c>
      <c r="J95" s="205">
        <v>0</v>
      </c>
      <c r="K95" s="205">
        <v>0</v>
      </c>
      <c r="L95" s="205">
        <v>0</v>
      </c>
      <c r="M95" s="205">
        <v>0</v>
      </c>
      <c r="N95" s="205">
        <v>0</v>
      </c>
      <c r="O95" s="205">
        <v>0</v>
      </c>
      <c r="P95" s="205">
        <v>0</v>
      </c>
      <c r="Q95" s="205">
        <v>0</v>
      </c>
      <c r="R95" s="205">
        <v>0</v>
      </c>
      <c r="S95" s="205">
        <v>0</v>
      </c>
      <c r="T95" s="205">
        <v>0</v>
      </c>
      <c r="U95" s="205">
        <v>0</v>
      </c>
      <c r="V95" s="205">
        <v>0</v>
      </c>
      <c r="W95" s="205">
        <v>0</v>
      </c>
      <c r="X95" s="205">
        <v>0</v>
      </c>
      <c r="Y95" s="205">
        <v>0</v>
      </c>
      <c r="Z95" s="205">
        <v>0</v>
      </c>
      <c r="AA95" s="205">
        <v>0</v>
      </c>
      <c r="AB95" s="205">
        <v>0</v>
      </c>
      <c r="AC95" s="205">
        <v>0</v>
      </c>
      <c r="AD95" s="205">
        <v>0</v>
      </c>
      <c r="AE95" s="205">
        <v>0</v>
      </c>
      <c r="AF95" s="205">
        <v>0</v>
      </c>
      <c r="AG95" s="205">
        <v>0</v>
      </c>
      <c r="AH95" s="205">
        <v>0</v>
      </c>
      <c r="AI95" s="205">
        <v>0</v>
      </c>
      <c r="AJ95" s="205">
        <v>0</v>
      </c>
      <c r="AK95" s="205">
        <v>0</v>
      </c>
      <c r="AL95" s="205">
        <v>0</v>
      </c>
      <c r="AM95" s="205">
        <v>0</v>
      </c>
      <c r="AN95" s="205">
        <v>0</v>
      </c>
      <c r="AO95" s="205">
        <v>0</v>
      </c>
      <c r="AP95" s="205">
        <v>0</v>
      </c>
      <c r="AQ95" s="205">
        <v>0</v>
      </c>
      <c r="AR95" s="205">
        <v>0</v>
      </c>
      <c r="AS95" s="205">
        <v>0</v>
      </c>
      <c r="AT95" s="205">
        <v>0</v>
      </c>
      <c r="AU95" s="205">
        <v>0</v>
      </c>
    </row>
    <row r="96" spans="1:47" x14ac:dyDescent="0.3">
      <c r="A96" s="203">
        <f t="shared" si="1"/>
        <v>4</v>
      </c>
      <c r="B96" s="203" t="str">
        <f t="shared" si="1"/>
        <v>CAYMAN ISLANDS</v>
      </c>
      <c r="C96" s="203">
        <v>4</v>
      </c>
      <c r="E96" s="205">
        <v>3</v>
      </c>
      <c r="F96" s="206" t="s">
        <v>676</v>
      </c>
      <c r="G96" s="205">
        <v>0</v>
      </c>
      <c r="H96" s="205">
        <v>0</v>
      </c>
      <c r="I96" s="205">
        <v>0</v>
      </c>
      <c r="J96" s="205">
        <v>0</v>
      </c>
      <c r="K96" s="205">
        <v>0</v>
      </c>
      <c r="L96" s="205">
        <v>0</v>
      </c>
      <c r="M96" s="205">
        <v>0</v>
      </c>
      <c r="N96" s="205">
        <v>0</v>
      </c>
      <c r="O96" s="205">
        <v>0</v>
      </c>
      <c r="P96" s="205">
        <v>0</v>
      </c>
      <c r="Q96" s="205">
        <v>0</v>
      </c>
      <c r="R96" s="205">
        <v>0</v>
      </c>
      <c r="S96" s="205">
        <v>0</v>
      </c>
      <c r="T96" s="205">
        <v>0</v>
      </c>
      <c r="U96" s="205">
        <v>0</v>
      </c>
      <c r="V96" s="205">
        <v>0</v>
      </c>
      <c r="W96" s="205">
        <v>0</v>
      </c>
      <c r="X96" s="205">
        <v>0</v>
      </c>
      <c r="Y96" s="205">
        <v>0</v>
      </c>
      <c r="Z96" s="205">
        <v>0</v>
      </c>
      <c r="AA96" s="205">
        <v>0</v>
      </c>
      <c r="AB96" s="205">
        <v>0</v>
      </c>
      <c r="AC96" s="205">
        <v>0</v>
      </c>
      <c r="AD96" s="205">
        <v>0</v>
      </c>
      <c r="AE96" s="205">
        <v>0</v>
      </c>
      <c r="AF96" s="205">
        <v>0</v>
      </c>
      <c r="AG96" s="205">
        <v>0</v>
      </c>
      <c r="AH96" s="205">
        <v>0</v>
      </c>
      <c r="AI96" s="205">
        <v>0</v>
      </c>
      <c r="AJ96" s="205">
        <v>0</v>
      </c>
      <c r="AK96" s="205">
        <v>0</v>
      </c>
      <c r="AL96" s="205">
        <v>0</v>
      </c>
      <c r="AM96" s="205">
        <v>0</v>
      </c>
      <c r="AN96" s="205">
        <v>0</v>
      </c>
      <c r="AO96" s="205">
        <v>0</v>
      </c>
      <c r="AP96" s="205">
        <v>0</v>
      </c>
      <c r="AQ96" s="205">
        <v>0</v>
      </c>
      <c r="AR96" s="205">
        <v>0</v>
      </c>
      <c r="AS96" s="205">
        <v>0</v>
      </c>
      <c r="AT96" s="205">
        <v>0</v>
      </c>
      <c r="AU96" s="205">
        <v>0</v>
      </c>
    </row>
    <row r="97" spans="1:47" x14ac:dyDescent="0.3">
      <c r="A97" s="203">
        <f t="shared" si="1"/>
        <v>4</v>
      </c>
      <c r="B97" s="203" t="str">
        <f t="shared" si="1"/>
        <v>CENTRAL AFRICAN REPUBLIC</v>
      </c>
      <c r="C97" s="203">
        <v>4</v>
      </c>
      <c r="E97" s="205">
        <v>3</v>
      </c>
      <c r="F97" s="206" t="s">
        <v>677</v>
      </c>
      <c r="G97" s="205">
        <v>0</v>
      </c>
      <c r="H97" s="205">
        <v>0</v>
      </c>
      <c r="I97" s="205">
        <v>0</v>
      </c>
      <c r="J97" s="205">
        <v>0</v>
      </c>
      <c r="K97" s="205">
        <v>0</v>
      </c>
      <c r="L97" s="205">
        <v>0</v>
      </c>
      <c r="M97" s="205">
        <v>0</v>
      </c>
      <c r="N97" s="205">
        <v>0</v>
      </c>
      <c r="O97" s="205">
        <v>0</v>
      </c>
      <c r="P97" s="205">
        <v>0</v>
      </c>
      <c r="Q97" s="205">
        <v>0</v>
      </c>
      <c r="R97" s="205">
        <v>0</v>
      </c>
      <c r="S97" s="205">
        <v>0</v>
      </c>
      <c r="T97" s="205">
        <v>0</v>
      </c>
      <c r="U97" s="205">
        <v>0</v>
      </c>
      <c r="V97" s="205">
        <v>0</v>
      </c>
      <c r="W97" s="205">
        <v>0</v>
      </c>
      <c r="X97" s="205">
        <v>0</v>
      </c>
      <c r="Y97" s="205">
        <v>0</v>
      </c>
      <c r="Z97" s="205">
        <v>0</v>
      </c>
      <c r="AA97" s="205">
        <v>0</v>
      </c>
      <c r="AB97" s="205">
        <v>0</v>
      </c>
      <c r="AC97" s="205">
        <v>0</v>
      </c>
      <c r="AD97" s="205">
        <v>0</v>
      </c>
      <c r="AE97" s="205">
        <v>0</v>
      </c>
      <c r="AF97" s="205">
        <v>0</v>
      </c>
      <c r="AG97" s="205">
        <v>0</v>
      </c>
      <c r="AH97" s="205">
        <v>0</v>
      </c>
      <c r="AI97" s="205">
        <v>0</v>
      </c>
      <c r="AJ97" s="205">
        <v>0</v>
      </c>
      <c r="AK97" s="205">
        <v>0</v>
      </c>
      <c r="AL97" s="205">
        <v>0</v>
      </c>
      <c r="AM97" s="205">
        <v>0</v>
      </c>
      <c r="AN97" s="205">
        <v>0</v>
      </c>
      <c r="AO97" s="205">
        <v>0</v>
      </c>
      <c r="AP97" s="205">
        <v>0</v>
      </c>
      <c r="AQ97" s="205">
        <v>0</v>
      </c>
      <c r="AR97" s="205">
        <v>0</v>
      </c>
      <c r="AS97" s="205">
        <v>0</v>
      </c>
      <c r="AT97" s="205">
        <v>0</v>
      </c>
      <c r="AU97" s="205">
        <v>0</v>
      </c>
    </row>
    <row r="98" spans="1:47" x14ac:dyDescent="0.3">
      <c r="A98" s="203">
        <f t="shared" si="1"/>
        <v>4</v>
      </c>
      <c r="B98" s="203" t="str">
        <f t="shared" si="1"/>
        <v>CHAD</v>
      </c>
      <c r="C98" s="203">
        <v>4</v>
      </c>
      <c r="E98" s="205">
        <v>3</v>
      </c>
      <c r="F98" s="206" t="s">
        <v>536</v>
      </c>
      <c r="G98" s="205">
        <v>0</v>
      </c>
      <c r="H98" s="205">
        <v>0</v>
      </c>
      <c r="I98" s="205">
        <v>0</v>
      </c>
      <c r="J98" s="205">
        <v>0</v>
      </c>
      <c r="K98" s="205">
        <v>0</v>
      </c>
      <c r="L98" s="205">
        <v>0</v>
      </c>
      <c r="M98" s="205">
        <v>0</v>
      </c>
      <c r="N98" s="205">
        <v>0</v>
      </c>
      <c r="O98" s="205">
        <v>0</v>
      </c>
      <c r="P98" s="205">
        <v>0</v>
      </c>
      <c r="Q98" s="205">
        <v>0</v>
      </c>
      <c r="R98" s="205">
        <v>0</v>
      </c>
      <c r="S98" s="205">
        <v>0</v>
      </c>
      <c r="T98" s="205">
        <v>0</v>
      </c>
      <c r="U98" s="205">
        <v>0</v>
      </c>
      <c r="V98" s="205">
        <v>0</v>
      </c>
      <c r="W98" s="205">
        <v>0</v>
      </c>
      <c r="X98" s="205">
        <v>0</v>
      </c>
      <c r="Y98" s="205">
        <v>0</v>
      </c>
      <c r="Z98" s="205">
        <v>0</v>
      </c>
      <c r="AA98" s="205">
        <v>0</v>
      </c>
      <c r="AB98" s="205">
        <v>0</v>
      </c>
      <c r="AC98" s="205">
        <v>0</v>
      </c>
      <c r="AD98" s="205">
        <v>0</v>
      </c>
      <c r="AE98" s="205">
        <v>0</v>
      </c>
      <c r="AF98" s="205">
        <v>0</v>
      </c>
      <c r="AG98" s="205">
        <v>0</v>
      </c>
      <c r="AH98" s="205">
        <v>0</v>
      </c>
      <c r="AI98" s="205">
        <v>0</v>
      </c>
      <c r="AJ98" s="205">
        <v>0</v>
      </c>
      <c r="AK98" s="205">
        <v>0</v>
      </c>
      <c r="AL98" s="205">
        <v>0</v>
      </c>
      <c r="AM98" s="205">
        <v>0</v>
      </c>
      <c r="AN98" s="205">
        <v>0</v>
      </c>
      <c r="AO98" s="205">
        <v>0</v>
      </c>
      <c r="AP98" s="205">
        <v>0</v>
      </c>
      <c r="AQ98" s="205">
        <v>0</v>
      </c>
      <c r="AR98" s="205">
        <v>0</v>
      </c>
      <c r="AS98" s="205">
        <v>0</v>
      </c>
      <c r="AT98" s="205">
        <v>0</v>
      </c>
      <c r="AU98" s="205">
        <v>0</v>
      </c>
    </row>
    <row r="99" spans="1:47" x14ac:dyDescent="0.3">
      <c r="A99" s="203">
        <f t="shared" si="1"/>
        <v>4</v>
      </c>
      <c r="B99" s="203" t="str">
        <f t="shared" si="1"/>
        <v>CHILE</v>
      </c>
      <c r="C99" s="203">
        <v>4</v>
      </c>
      <c r="E99" s="205">
        <v>3</v>
      </c>
      <c r="F99" s="206" t="s">
        <v>510</v>
      </c>
      <c r="G99" s="205">
        <v>8</v>
      </c>
      <c r="H99" s="205">
        <v>0</v>
      </c>
      <c r="I99" s="205">
        <v>0</v>
      </c>
      <c r="J99" s="205">
        <v>0</v>
      </c>
      <c r="K99" s="205">
        <v>0</v>
      </c>
      <c r="L99" s="205">
        <v>0</v>
      </c>
      <c r="M99" s="205">
        <v>0</v>
      </c>
      <c r="N99" s="205">
        <v>0</v>
      </c>
      <c r="O99" s="205">
        <v>0</v>
      </c>
      <c r="P99" s="205">
        <v>0</v>
      </c>
      <c r="Q99" s="205">
        <v>0</v>
      </c>
      <c r="R99" s="205">
        <v>0</v>
      </c>
      <c r="S99" s="205">
        <v>0</v>
      </c>
      <c r="T99" s="205">
        <v>0</v>
      </c>
      <c r="U99" s="205">
        <v>0</v>
      </c>
      <c r="V99" s="205">
        <v>0</v>
      </c>
      <c r="W99" s="205">
        <v>0</v>
      </c>
      <c r="X99" s="205">
        <v>4</v>
      </c>
      <c r="Y99" s="205">
        <v>0</v>
      </c>
      <c r="Z99" s="205">
        <v>0</v>
      </c>
      <c r="AA99" s="205">
        <v>0</v>
      </c>
      <c r="AB99" s="205">
        <v>1</v>
      </c>
      <c r="AC99" s="205">
        <v>0</v>
      </c>
      <c r="AD99" s="205">
        <v>0</v>
      </c>
      <c r="AE99" s="205">
        <v>0</v>
      </c>
      <c r="AF99" s="205">
        <v>0</v>
      </c>
      <c r="AG99" s="205">
        <v>0</v>
      </c>
      <c r="AH99" s="205">
        <v>1</v>
      </c>
      <c r="AI99" s="205">
        <v>0</v>
      </c>
      <c r="AJ99" s="205">
        <v>0</v>
      </c>
      <c r="AK99" s="205">
        <v>0</v>
      </c>
      <c r="AL99" s="205">
        <v>0</v>
      </c>
      <c r="AM99" s="205">
        <v>1</v>
      </c>
      <c r="AN99" s="205">
        <v>0</v>
      </c>
      <c r="AO99" s="205">
        <v>0</v>
      </c>
      <c r="AP99" s="205">
        <v>0</v>
      </c>
      <c r="AQ99" s="205">
        <v>0</v>
      </c>
      <c r="AR99" s="205">
        <v>0</v>
      </c>
      <c r="AS99" s="205">
        <v>0</v>
      </c>
      <c r="AT99" s="205">
        <v>1</v>
      </c>
      <c r="AU99" s="205">
        <v>0</v>
      </c>
    </row>
    <row r="100" spans="1:47" x14ac:dyDescent="0.3">
      <c r="A100" s="203">
        <f t="shared" si="1"/>
        <v>4</v>
      </c>
      <c r="B100" s="203" t="str">
        <f t="shared" si="1"/>
        <v>CHINA</v>
      </c>
      <c r="C100" s="203">
        <v>4</v>
      </c>
      <c r="E100" s="205">
        <v>3</v>
      </c>
      <c r="F100" s="206" t="s">
        <v>303</v>
      </c>
      <c r="G100" s="205">
        <v>56</v>
      </c>
      <c r="H100" s="205">
        <v>0</v>
      </c>
      <c r="I100" s="205">
        <v>0</v>
      </c>
      <c r="J100" s="205">
        <v>1</v>
      </c>
      <c r="K100" s="205">
        <v>0</v>
      </c>
      <c r="L100" s="205">
        <v>0</v>
      </c>
      <c r="M100" s="205">
        <v>0</v>
      </c>
      <c r="N100" s="205">
        <v>0</v>
      </c>
      <c r="O100" s="205">
        <v>0</v>
      </c>
      <c r="P100" s="205">
        <v>0</v>
      </c>
      <c r="Q100" s="205">
        <v>0</v>
      </c>
      <c r="R100" s="205">
        <v>0</v>
      </c>
      <c r="S100" s="205">
        <v>0</v>
      </c>
      <c r="T100" s="205">
        <v>0</v>
      </c>
      <c r="U100" s="205">
        <v>0</v>
      </c>
      <c r="V100" s="205">
        <v>0</v>
      </c>
      <c r="W100" s="205">
        <v>0</v>
      </c>
      <c r="X100" s="205">
        <v>45</v>
      </c>
      <c r="Y100" s="205">
        <v>0</v>
      </c>
      <c r="Z100" s="205">
        <v>0</v>
      </c>
      <c r="AA100" s="205">
        <v>0</v>
      </c>
      <c r="AB100" s="205">
        <v>0</v>
      </c>
      <c r="AC100" s="205">
        <v>0</v>
      </c>
      <c r="AD100" s="205">
        <v>0</v>
      </c>
      <c r="AE100" s="205">
        <v>0</v>
      </c>
      <c r="AF100" s="205">
        <v>0</v>
      </c>
      <c r="AG100" s="205">
        <v>0</v>
      </c>
      <c r="AH100" s="205">
        <v>2</v>
      </c>
      <c r="AI100" s="205">
        <v>0</v>
      </c>
      <c r="AJ100" s="205">
        <v>1</v>
      </c>
      <c r="AK100" s="205">
        <v>0</v>
      </c>
      <c r="AL100" s="205">
        <v>4</v>
      </c>
      <c r="AM100" s="205">
        <v>0</v>
      </c>
      <c r="AN100" s="205">
        <v>0</v>
      </c>
      <c r="AO100" s="205">
        <v>0</v>
      </c>
      <c r="AP100" s="205">
        <v>0</v>
      </c>
      <c r="AQ100" s="205">
        <v>0</v>
      </c>
      <c r="AR100" s="205">
        <v>0</v>
      </c>
      <c r="AS100" s="205">
        <v>1</v>
      </c>
      <c r="AT100" s="205">
        <v>0</v>
      </c>
      <c r="AU100" s="205">
        <v>2</v>
      </c>
    </row>
    <row r="101" spans="1:47" x14ac:dyDescent="0.3">
      <c r="A101" s="203">
        <f t="shared" si="1"/>
        <v>4</v>
      </c>
      <c r="B101" s="203" t="str">
        <f t="shared" si="1"/>
        <v>CHRISTMAS ISLAND</v>
      </c>
      <c r="C101" s="203">
        <v>4</v>
      </c>
      <c r="E101" s="205">
        <v>3</v>
      </c>
      <c r="F101" s="206" t="s">
        <v>678</v>
      </c>
      <c r="G101" s="205">
        <v>0</v>
      </c>
      <c r="H101" s="205">
        <v>0</v>
      </c>
      <c r="I101" s="205">
        <v>0</v>
      </c>
      <c r="J101" s="205">
        <v>0</v>
      </c>
      <c r="K101" s="205">
        <v>0</v>
      </c>
      <c r="L101" s="205">
        <v>0</v>
      </c>
      <c r="M101" s="205">
        <v>0</v>
      </c>
      <c r="N101" s="205">
        <v>0</v>
      </c>
      <c r="O101" s="205">
        <v>0</v>
      </c>
      <c r="P101" s="205">
        <v>0</v>
      </c>
      <c r="Q101" s="205">
        <v>0</v>
      </c>
      <c r="R101" s="205">
        <v>0</v>
      </c>
      <c r="S101" s="205">
        <v>0</v>
      </c>
      <c r="T101" s="205">
        <v>0</v>
      </c>
      <c r="U101" s="205">
        <v>0</v>
      </c>
      <c r="V101" s="205">
        <v>0</v>
      </c>
      <c r="W101" s="205">
        <v>0</v>
      </c>
      <c r="X101" s="205">
        <v>0</v>
      </c>
      <c r="Y101" s="205">
        <v>0</v>
      </c>
      <c r="Z101" s="205">
        <v>0</v>
      </c>
      <c r="AA101" s="205">
        <v>0</v>
      </c>
      <c r="AB101" s="205">
        <v>0</v>
      </c>
      <c r="AC101" s="205">
        <v>0</v>
      </c>
      <c r="AD101" s="205">
        <v>0</v>
      </c>
      <c r="AE101" s="205">
        <v>0</v>
      </c>
      <c r="AF101" s="205">
        <v>0</v>
      </c>
      <c r="AG101" s="205">
        <v>0</v>
      </c>
      <c r="AH101" s="205">
        <v>0</v>
      </c>
      <c r="AI101" s="205">
        <v>0</v>
      </c>
      <c r="AJ101" s="205">
        <v>0</v>
      </c>
      <c r="AK101" s="205">
        <v>0</v>
      </c>
      <c r="AL101" s="205">
        <v>0</v>
      </c>
      <c r="AM101" s="205">
        <v>0</v>
      </c>
      <c r="AN101" s="205">
        <v>0</v>
      </c>
      <c r="AO101" s="205">
        <v>0</v>
      </c>
      <c r="AP101" s="205">
        <v>0</v>
      </c>
      <c r="AQ101" s="205">
        <v>0</v>
      </c>
      <c r="AR101" s="205">
        <v>0</v>
      </c>
      <c r="AS101" s="205">
        <v>0</v>
      </c>
      <c r="AT101" s="205">
        <v>0</v>
      </c>
      <c r="AU101" s="205">
        <v>0</v>
      </c>
    </row>
    <row r="102" spans="1:47" x14ac:dyDescent="0.3">
      <c r="A102" s="203">
        <f t="shared" si="1"/>
        <v>4</v>
      </c>
      <c r="B102" s="203" t="str">
        <f t="shared" si="1"/>
        <v>COCOS (KEELING) ISLANDS</v>
      </c>
      <c r="C102" s="203">
        <v>4</v>
      </c>
      <c r="E102" s="205">
        <v>3</v>
      </c>
      <c r="F102" s="206" t="s">
        <v>679</v>
      </c>
      <c r="G102" s="205">
        <v>0</v>
      </c>
      <c r="H102" s="205">
        <v>0</v>
      </c>
      <c r="I102" s="205">
        <v>0</v>
      </c>
      <c r="J102" s="205">
        <v>0</v>
      </c>
      <c r="K102" s="205">
        <v>0</v>
      </c>
      <c r="L102" s="205">
        <v>0</v>
      </c>
      <c r="M102" s="205">
        <v>0</v>
      </c>
      <c r="N102" s="205">
        <v>0</v>
      </c>
      <c r="O102" s="205">
        <v>0</v>
      </c>
      <c r="P102" s="205">
        <v>0</v>
      </c>
      <c r="Q102" s="205">
        <v>0</v>
      </c>
      <c r="R102" s="205">
        <v>0</v>
      </c>
      <c r="S102" s="205">
        <v>0</v>
      </c>
      <c r="T102" s="205">
        <v>0</v>
      </c>
      <c r="U102" s="205">
        <v>0</v>
      </c>
      <c r="V102" s="205">
        <v>0</v>
      </c>
      <c r="W102" s="205">
        <v>0</v>
      </c>
      <c r="X102" s="205">
        <v>0</v>
      </c>
      <c r="Y102" s="205">
        <v>0</v>
      </c>
      <c r="Z102" s="205">
        <v>0</v>
      </c>
      <c r="AA102" s="205">
        <v>0</v>
      </c>
      <c r="AB102" s="205">
        <v>0</v>
      </c>
      <c r="AC102" s="205">
        <v>0</v>
      </c>
      <c r="AD102" s="205">
        <v>0</v>
      </c>
      <c r="AE102" s="205">
        <v>0</v>
      </c>
      <c r="AF102" s="205">
        <v>0</v>
      </c>
      <c r="AG102" s="205">
        <v>0</v>
      </c>
      <c r="AH102" s="205">
        <v>0</v>
      </c>
      <c r="AI102" s="205">
        <v>0</v>
      </c>
      <c r="AJ102" s="205">
        <v>0</v>
      </c>
      <c r="AK102" s="205">
        <v>0</v>
      </c>
      <c r="AL102" s="205">
        <v>0</v>
      </c>
      <c r="AM102" s="205">
        <v>0</v>
      </c>
      <c r="AN102" s="205">
        <v>0</v>
      </c>
      <c r="AO102" s="205">
        <v>0</v>
      </c>
      <c r="AP102" s="205">
        <v>0</v>
      </c>
      <c r="AQ102" s="205">
        <v>0</v>
      </c>
      <c r="AR102" s="205">
        <v>0</v>
      </c>
      <c r="AS102" s="205">
        <v>0</v>
      </c>
      <c r="AT102" s="205">
        <v>0</v>
      </c>
      <c r="AU102" s="205">
        <v>0</v>
      </c>
    </row>
    <row r="103" spans="1:47" x14ac:dyDescent="0.3">
      <c r="A103" s="203">
        <f t="shared" si="1"/>
        <v>4</v>
      </c>
      <c r="B103" s="203" t="str">
        <f t="shared" si="1"/>
        <v>COLOMBIA</v>
      </c>
      <c r="C103" s="203">
        <v>4</v>
      </c>
      <c r="E103" s="205">
        <v>3</v>
      </c>
      <c r="F103" s="206" t="s">
        <v>680</v>
      </c>
      <c r="G103" s="205">
        <v>78</v>
      </c>
      <c r="H103" s="205">
        <v>0</v>
      </c>
      <c r="I103" s="205">
        <v>0</v>
      </c>
      <c r="J103" s="205">
        <v>4</v>
      </c>
      <c r="K103" s="205">
        <v>0</v>
      </c>
      <c r="L103" s="205">
        <v>0</v>
      </c>
      <c r="M103" s="205">
        <v>2</v>
      </c>
      <c r="N103" s="205">
        <v>0</v>
      </c>
      <c r="O103" s="205">
        <v>0</v>
      </c>
      <c r="P103" s="205">
        <v>0</v>
      </c>
      <c r="Q103" s="205">
        <v>0</v>
      </c>
      <c r="R103" s="205">
        <v>0</v>
      </c>
      <c r="S103" s="205">
        <v>0</v>
      </c>
      <c r="T103" s="205">
        <v>1</v>
      </c>
      <c r="U103" s="205">
        <v>0</v>
      </c>
      <c r="V103" s="205">
        <v>0</v>
      </c>
      <c r="W103" s="205">
        <v>0</v>
      </c>
      <c r="X103" s="205">
        <v>39</v>
      </c>
      <c r="Y103" s="205">
        <v>2</v>
      </c>
      <c r="Z103" s="205">
        <v>0</v>
      </c>
      <c r="AA103" s="205">
        <v>0</v>
      </c>
      <c r="AB103" s="205">
        <v>0</v>
      </c>
      <c r="AC103" s="205">
        <v>0</v>
      </c>
      <c r="AD103" s="205">
        <v>1</v>
      </c>
      <c r="AE103" s="205">
        <v>0</v>
      </c>
      <c r="AF103" s="205">
        <v>0</v>
      </c>
      <c r="AG103" s="205">
        <v>0</v>
      </c>
      <c r="AH103" s="205">
        <v>8</v>
      </c>
      <c r="AI103" s="205">
        <v>0</v>
      </c>
      <c r="AJ103" s="205">
        <v>0</v>
      </c>
      <c r="AK103" s="205">
        <v>0</v>
      </c>
      <c r="AL103" s="205">
        <v>9</v>
      </c>
      <c r="AM103" s="205">
        <v>5</v>
      </c>
      <c r="AN103" s="205">
        <v>0</v>
      </c>
      <c r="AO103" s="205">
        <v>2</v>
      </c>
      <c r="AP103" s="205">
        <v>0</v>
      </c>
      <c r="AQ103" s="205">
        <v>0</v>
      </c>
      <c r="AR103" s="205">
        <v>1</v>
      </c>
      <c r="AS103" s="205">
        <v>0</v>
      </c>
      <c r="AT103" s="205">
        <v>2</v>
      </c>
      <c r="AU103" s="205">
        <v>2</v>
      </c>
    </row>
    <row r="104" spans="1:47" x14ac:dyDescent="0.3">
      <c r="A104" s="203">
        <f t="shared" si="1"/>
        <v>4</v>
      </c>
      <c r="B104" s="203" t="str">
        <f t="shared" si="1"/>
        <v>COMOROS</v>
      </c>
      <c r="C104" s="203">
        <v>4</v>
      </c>
      <c r="E104" s="205">
        <v>3</v>
      </c>
      <c r="F104" s="206" t="s">
        <v>681</v>
      </c>
      <c r="G104" s="205">
        <v>0</v>
      </c>
      <c r="H104" s="205">
        <v>0</v>
      </c>
      <c r="I104" s="205">
        <v>0</v>
      </c>
      <c r="J104" s="205">
        <v>0</v>
      </c>
      <c r="K104" s="205">
        <v>0</v>
      </c>
      <c r="L104" s="205">
        <v>0</v>
      </c>
      <c r="M104" s="205">
        <v>0</v>
      </c>
      <c r="N104" s="205">
        <v>0</v>
      </c>
      <c r="O104" s="205">
        <v>0</v>
      </c>
      <c r="P104" s="205">
        <v>0</v>
      </c>
      <c r="Q104" s="205">
        <v>0</v>
      </c>
      <c r="R104" s="205">
        <v>0</v>
      </c>
      <c r="S104" s="205">
        <v>0</v>
      </c>
      <c r="T104" s="205">
        <v>0</v>
      </c>
      <c r="U104" s="205">
        <v>0</v>
      </c>
      <c r="V104" s="205">
        <v>0</v>
      </c>
      <c r="W104" s="205">
        <v>0</v>
      </c>
      <c r="X104" s="205">
        <v>0</v>
      </c>
      <c r="Y104" s="205">
        <v>0</v>
      </c>
      <c r="Z104" s="205">
        <v>0</v>
      </c>
      <c r="AA104" s="205">
        <v>0</v>
      </c>
      <c r="AB104" s="205">
        <v>0</v>
      </c>
      <c r="AC104" s="205">
        <v>0</v>
      </c>
      <c r="AD104" s="205">
        <v>0</v>
      </c>
      <c r="AE104" s="205">
        <v>0</v>
      </c>
      <c r="AF104" s="205">
        <v>0</v>
      </c>
      <c r="AG104" s="205">
        <v>0</v>
      </c>
      <c r="AH104" s="205">
        <v>0</v>
      </c>
      <c r="AI104" s="205">
        <v>0</v>
      </c>
      <c r="AJ104" s="205">
        <v>0</v>
      </c>
      <c r="AK104" s="205">
        <v>0</v>
      </c>
      <c r="AL104" s="205">
        <v>0</v>
      </c>
      <c r="AM104" s="205">
        <v>0</v>
      </c>
      <c r="AN104" s="205">
        <v>0</v>
      </c>
      <c r="AO104" s="205">
        <v>0</v>
      </c>
      <c r="AP104" s="205">
        <v>0</v>
      </c>
      <c r="AQ104" s="205">
        <v>0</v>
      </c>
      <c r="AR104" s="205">
        <v>0</v>
      </c>
      <c r="AS104" s="205">
        <v>0</v>
      </c>
      <c r="AT104" s="205">
        <v>0</v>
      </c>
      <c r="AU104" s="205">
        <v>0</v>
      </c>
    </row>
    <row r="105" spans="1:47" x14ac:dyDescent="0.3">
      <c r="A105" s="203">
        <f t="shared" si="1"/>
        <v>4</v>
      </c>
      <c r="B105" s="203" t="str">
        <f t="shared" si="1"/>
        <v>CONGO</v>
      </c>
      <c r="C105" s="203">
        <v>4</v>
      </c>
      <c r="E105" s="205">
        <v>3</v>
      </c>
      <c r="F105" s="206" t="s">
        <v>537</v>
      </c>
      <c r="G105" s="205">
        <v>1</v>
      </c>
      <c r="H105" s="205">
        <v>0</v>
      </c>
      <c r="I105" s="205">
        <v>0</v>
      </c>
      <c r="J105" s="205">
        <v>0</v>
      </c>
      <c r="K105" s="205">
        <v>0</v>
      </c>
      <c r="L105" s="205">
        <v>0</v>
      </c>
      <c r="M105" s="205">
        <v>0</v>
      </c>
      <c r="N105" s="205">
        <v>0</v>
      </c>
      <c r="O105" s="205">
        <v>0</v>
      </c>
      <c r="P105" s="205">
        <v>0</v>
      </c>
      <c r="Q105" s="205">
        <v>0</v>
      </c>
      <c r="R105" s="205">
        <v>0</v>
      </c>
      <c r="S105" s="205">
        <v>0</v>
      </c>
      <c r="T105" s="205">
        <v>0</v>
      </c>
      <c r="U105" s="205">
        <v>0</v>
      </c>
      <c r="V105" s="205">
        <v>0</v>
      </c>
      <c r="W105" s="205">
        <v>0</v>
      </c>
      <c r="X105" s="205">
        <v>1</v>
      </c>
      <c r="Y105" s="205">
        <v>0</v>
      </c>
      <c r="Z105" s="205">
        <v>0</v>
      </c>
      <c r="AA105" s="205">
        <v>0</v>
      </c>
      <c r="AB105" s="205">
        <v>0</v>
      </c>
      <c r="AC105" s="205">
        <v>0</v>
      </c>
      <c r="AD105" s="205">
        <v>0</v>
      </c>
      <c r="AE105" s="205">
        <v>0</v>
      </c>
      <c r="AF105" s="205">
        <v>0</v>
      </c>
      <c r="AG105" s="205">
        <v>0</v>
      </c>
      <c r="AH105" s="205">
        <v>0</v>
      </c>
      <c r="AI105" s="205">
        <v>0</v>
      </c>
      <c r="AJ105" s="205">
        <v>0</v>
      </c>
      <c r="AK105" s="205">
        <v>0</v>
      </c>
      <c r="AL105" s="205">
        <v>0</v>
      </c>
      <c r="AM105" s="205">
        <v>0</v>
      </c>
      <c r="AN105" s="205">
        <v>0</v>
      </c>
      <c r="AO105" s="205">
        <v>0</v>
      </c>
      <c r="AP105" s="205">
        <v>0</v>
      </c>
      <c r="AQ105" s="205">
        <v>0</v>
      </c>
      <c r="AR105" s="205">
        <v>0</v>
      </c>
      <c r="AS105" s="205">
        <v>0</v>
      </c>
      <c r="AT105" s="205">
        <v>0</v>
      </c>
      <c r="AU105" s="205">
        <v>0</v>
      </c>
    </row>
    <row r="106" spans="1:47" x14ac:dyDescent="0.3">
      <c r="A106" s="203">
        <f t="shared" si="1"/>
        <v>4</v>
      </c>
      <c r="B106" s="203" t="str">
        <f t="shared" si="1"/>
        <v>CONGO,THE DEMOCRATIC REPUBLIC</v>
      </c>
      <c r="C106" s="203">
        <v>4</v>
      </c>
      <c r="E106" s="205">
        <v>3</v>
      </c>
      <c r="F106" s="206" t="s">
        <v>682</v>
      </c>
      <c r="G106" s="205">
        <v>3</v>
      </c>
      <c r="H106" s="205">
        <v>0</v>
      </c>
      <c r="I106" s="205">
        <v>0</v>
      </c>
      <c r="J106" s="205">
        <v>0</v>
      </c>
      <c r="K106" s="205">
        <v>0</v>
      </c>
      <c r="L106" s="205">
        <v>0</v>
      </c>
      <c r="M106" s="205">
        <v>0</v>
      </c>
      <c r="N106" s="205">
        <v>0</v>
      </c>
      <c r="O106" s="205">
        <v>0</v>
      </c>
      <c r="P106" s="205">
        <v>0</v>
      </c>
      <c r="Q106" s="205">
        <v>0</v>
      </c>
      <c r="R106" s="205">
        <v>0</v>
      </c>
      <c r="S106" s="205">
        <v>0</v>
      </c>
      <c r="T106" s="205">
        <v>0</v>
      </c>
      <c r="U106" s="205">
        <v>0</v>
      </c>
      <c r="V106" s="205">
        <v>0</v>
      </c>
      <c r="W106" s="205">
        <v>0</v>
      </c>
      <c r="X106" s="205">
        <v>3</v>
      </c>
      <c r="Y106" s="205">
        <v>0</v>
      </c>
      <c r="Z106" s="205">
        <v>0</v>
      </c>
      <c r="AA106" s="205">
        <v>0</v>
      </c>
      <c r="AB106" s="205">
        <v>0</v>
      </c>
      <c r="AC106" s="205">
        <v>0</v>
      </c>
      <c r="AD106" s="205">
        <v>0</v>
      </c>
      <c r="AE106" s="205">
        <v>0</v>
      </c>
      <c r="AF106" s="205">
        <v>0</v>
      </c>
      <c r="AG106" s="205">
        <v>0</v>
      </c>
      <c r="AH106" s="205">
        <v>0</v>
      </c>
      <c r="AI106" s="205">
        <v>0</v>
      </c>
      <c r="AJ106" s="205">
        <v>0</v>
      </c>
      <c r="AK106" s="205">
        <v>0</v>
      </c>
      <c r="AL106" s="205">
        <v>0</v>
      </c>
      <c r="AM106" s="205">
        <v>0</v>
      </c>
      <c r="AN106" s="205">
        <v>0</v>
      </c>
      <c r="AO106" s="205">
        <v>0</v>
      </c>
      <c r="AP106" s="205">
        <v>0</v>
      </c>
      <c r="AQ106" s="205">
        <v>0</v>
      </c>
      <c r="AR106" s="205">
        <v>0</v>
      </c>
      <c r="AS106" s="205">
        <v>0</v>
      </c>
      <c r="AT106" s="205">
        <v>0</v>
      </c>
      <c r="AU106" s="205">
        <v>0</v>
      </c>
    </row>
    <row r="107" spans="1:47" x14ac:dyDescent="0.3">
      <c r="A107" s="203">
        <f t="shared" si="1"/>
        <v>4</v>
      </c>
      <c r="B107" s="203" t="str">
        <f t="shared" si="1"/>
        <v>COOK ISLANDS</v>
      </c>
      <c r="C107" s="203">
        <v>4</v>
      </c>
      <c r="E107" s="205">
        <v>3</v>
      </c>
      <c r="F107" s="206" t="s">
        <v>683</v>
      </c>
      <c r="G107" s="205">
        <v>0</v>
      </c>
      <c r="H107" s="205">
        <v>0</v>
      </c>
      <c r="I107" s="205">
        <v>0</v>
      </c>
      <c r="J107" s="205">
        <v>0</v>
      </c>
      <c r="K107" s="205">
        <v>0</v>
      </c>
      <c r="L107" s="205">
        <v>0</v>
      </c>
      <c r="M107" s="205">
        <v>0</v>
      </c>
      <c r="N107" s="205">
        <v>0</v>
      </c>
      <c r="O107" s="205">
        <v>0</v>
      </c>
      <c r="P107" s="205">
        <v>0</v>
      </c>
      <c r="Q107" s="205">
        <v>0</v>
      </c>
      <c r="R107" s="205">
        <v>0</v>
      </c>
      <c r="S107" s="205">
        <v>0</v>
      </c>
      <c r="T107" s="205">
        <v>0</v>
      </c>
      <c r="U107" s="205">
        <v>0</v>
      </c>
      <c r="V107" s="205">
        <v>0</v>
      </c>
      <c r="W107" s="205">
        <v>0</v>
      </c>
      <c r="X107" s="205">
        <v>0</v>
      </c>
      <c r="Y107" s="205">
        <v>0</v>
      </c>
      <c r="Z107" s="205">
        <v>0</v>
      </c>
      <c r="AA107" s="205">
        <v>0</v>
      </c>
      <c r="AB107" s="205">
        <v>0</v>
      </c>
      <c r="AC107" s="205">
        <v>0</v>
      </c>
      <c r="AD107" s="205">
        <v>0</v>
      </c>
      <c r="AE107" s="205">
        <v>0</v>
      </c>
      <c r="AF107" s="205">
        <v>0</v>
      </c>
      <c r="AG107" s="205">
        <v>0</v>
      </c>
      <c r="AH107" s="205">
        <v>0</v>
      </c>
      <c r="AI107" s="205">
        <v>0</v>
      </c>
      <c r="AJ107" s="205">
        <v>0</v>
      </c>
      <c r="AK107" s="205">
        <v>0</v>
      </c>
      <c r="AL107" s="205">
        <v>0</v>
      </c>
      <c r="AM107" s="205">
        <v>0</v>
      </c>
      <c r="AN107" s="205">
        <v>0</v>
      </c>
      <c r="AO107" s="205">
        <v>0</v>
      </c>
      <c r="AP107" s="205">
        <v>0</v>
      </c>
      <c r="AQ107" s="205">
        <v>0</v>
      </c>
      <c r="AR107" s="205">
        <v>0</v>
      </c>
      <c r="AS107" s="205">
        <v>0</v>
      </c>
      <c r="AT107" s="205">
        <v>0</v>
      </c>
      <c r="AU107" s="205">
        <v>0</v>
      </c>
    </row>
    <row r="108" spans="1:47" x14ac:dyDescent="0.3">
      <c r="A108" s="203">
        <f t="shared" si="1"/>
        <v>4</v>
      </c>
      <c r="B108" s="203" t="str">
        <f t="shared" si="1"/>
        <v>COSTA RICA</v>
      </c>
      <c r="C108" s="203">
        <v>4</v>
      </c>
      <c r="E108" s="205">
        <v>3</v>
      </c>
      <c r="F108" s="206" t="s">
        <v>511</v>
      </c>
      <c r="G108" s="205">
        <v>3</v>
      </c>
      <c r="H108" s="205">
        <v>0</v>
      </c>
      <c r="I108" s="205">
        <v>0</v>
      </c>
      <c r="J108" s="205">
        <v>0</v>
      </c>
      <c r="K108" s="205">
        <v>0</v>
      </c>
      <c r="L108" s="205">
        <v>0</v>
      </c>
      <c r="M108" s="205">
        <v>0</v>
      </c>
      <c r="N108" s="205">
        <v>0</v>
      </c>
      <c r="O108" s="205">
        <v>0</v>
      </c>
      <c r="P108" s="205">
        <v>0</v>
      </c>
      <c r="Q108" s="205">
        <v>0</v>
      </c>
      <c r="R108" s="205">
        <v>0</v>
      </c>
      <c r="S108" s="205">
        <v>0</v>
      </c>
      <c r="T108" s="205">
        <v>1</v>
      </c>
      <c r="U108" s="205">
        <v>0</v>
      </c>
      <c r="V108" s="205">
        <v>0</v>
      </c>
      <c r="W108" s="205">
        <v>0</v>
      </c>
      <c r="X108" s="205">
        <v>1</v>
      </c>
      <c r="Y108" s="205">
        <v>0</v>
      </c>
      <c r="Z108" s="205">
        <v>0</v>
      </c>
      <c r="AA108" s="205">
        <v>0</v>
      </c>
      <c r="AB108" s="205">
        <v>0</v>
      </c>
      <c r="AC108" s="205">
        <v>0</v>
      </c>
      <c r="AD108" s="205">
        <v>0</v>
      </c>
      <c r="AE108" s="205">
        <v>0</v>
      </c>
      <c r="AF108" s="205">
        <v>0</v>
      </c>
      <c r="AG108" s="205">
        <v>0</v>
      </c>
      <c r="AH108" s="205">
        <v>0</v>
      </c>
      <c r="AI108" s="205">
        <v>0</v>
      </c>
      <c r="AJ108" s="205">
        <v>0</v>
      </c>
      <c r="AK108" s="205">
        <v>0</v>
      </c>
      <c r="AL108" s="205">
        <v>1</v>
      </c>
      <c r="AM108" s="205">
        <v>0</v>
      </c>
      <c r="AN108" s="205">
        <v>0</v>
      </c>
      <c r="AO108" s="205">
        <v>0</v>
      </c>
      <c r="AP108" s="205">
        <v>0</v>
      </c>
      <c r="AQ108" s="205">
        <v>0</v>
      </c>
      <c r="AR108" s="205">
        <v>0</v>
      </c>
      <c r="AS108" s="205">
        <v>0</v>
      </c>
      <c r="AT108" s="205">
        <v>0</v>
      </c>
      <c r="AU108" s="205">
        <v>0</v>
      </c>
    </row>
    <row r="109" spans="1:47" x14ac:dyDescent="0.3">
      <c r="A109" s="203">
        <f t="shared" si="1"/>
        <v>4</v>
      </c>
      <c r="B109" s="203" t="str">
        <f t="shared" si="1"/>
        <v>CÔTE D'IVOIRE</v>
      </c>
      <c r="C109" s="203">
        <v>4</v>
      </c>
      <c r="E109" s="205">
        <v>3</v>
      </c>
      <c r="F109" s="206" t="s">
        <v>684</v>
      </c>
      <c r="G109" s="205">
        <v>0</v>
      </c>
      <c r="H109" s="205">
        <v>0</v>
      </c>
      <c r="I109" s="205">
        <v>0</v>
      </c>
      <c r="J109" s="205">
        <v>0</v>
      </c>
      <c r="K109" s="205">
        <v>0</v>
      </c>
      <c r="L109" s="205">
        <v>0</v>
      </c>
      <c r="M109" s="205">
        <v>0</v>
      </c>
      <c r="N109" s="205">
        <v>0</v>
      </c>
      <c r="O109" s="205">
        <v>0</v>
      </c>
      <c r="P109" s="205">
        <v>0</v>
      </c>
      <c r="Q109" s="205">
        <v>0</v>
      </c>
      <c r="R109" s="205">
        <v>0</v>
      </c>
      <c r="S109" s="205">
        <v>0</v>
      </c>
      <c r="T109" s="205">
        <v>0</v>
      </c>
      <c r="U109" s="205">
        <v>0</v>
      </c>
      <c r="V109" s="205">
        <v>0</v>
      </c>
      <c r="W109" s="205">
        <v>0</v>
      </c>
      <c r="X109" s="205">
        <v>0</v>
      </c>
      <c r="Y109" s="205">
        <v>0</v>
      </c>
      <c r="Z109" s="205">
        <v>0</v>
      </c>
      <c r="AA109" s="205">
        <v>0</v>
      </c>
      <c r="AB109" s="205">
        <v>0</v>
      </c>
      <c r="AC109" s="205">
        <v>0</v>
      </c>
      <c r="AD109" s="205">
        <v>0</v>
      </c>
      <c r="AE109" s="205">
        <v>0</v>
      </c>
      <c r="AF109" s="205">
        <v>0</v>
      </c>
      <c r="AG109" s="205">
        <v>0</v>
      </c>
      <c r="AH109" s="205">
        <v>0</v>
      </c>
      <c r="AI109" s="205">
        <v>0</v>
      </c>
      <c r="AJ109" s="205">
        <v>0</v>
      </c>
      <c r="AK109" s="205">
        <v>0</v>
      </c>
      <c r="AL109" s="205">
        <v>0</v>
      </c>
      <c r="AM109" s="205">
        <v>0</v>
      </c>
      <c r="AN109" s="205">
        <v>0</v>
      </c>
      <c r="AO109" s="205">
        <v>0</v>
      </c>
      <c r="AP109" s="205">
        <v>0</v>
      </c>
      <c r="AQ109" s="205">
        <v>0</v>
      </c>
      <c r="AR109" s="205">
        <v>0</v>
      </c>
      <c r="AS109" s="205">
        <v>0</v>
      </c>
      <c r="AT109" s="205">
        <v>0</v>
      </c>
      <c r="AU109" s="205">
        <v>0</v>
      </c>
    </row>
    <row r="110" spans="1:47" x14ac:dyDescent="0.3">
      <c r="A110" s="203">
        <f t="shared" si="1"/>
        <v>4</v>
      </c>
      <c r="B110" s="203" t="str">
        <f t="shared" si="1"/>
        <v>CROATIA</v>
      </c>
      <c r="C110" s="203">
        <v>4</v>
      </c>
      <c r="E110" s="205">
        <v>3</v>
      </c>
      <c r="F110" s="206" t="s">
        <v>685</v>
      </c>
      <c r="G110" s="205">
        <v>0</v>
      </c>
      <c r="H110" s="205">
        <v>0</v>
      </c>
      <c r="I110" s="205">
        <v>0</v>
      </c>
      <c r="J110" s="205">
        <v>0</v>
      </c>
      <c r="K110" s="205">
        <v>0</v>
      </c>
      <c r="L110" s="205">
        <v>0</v>
      </c>
      <c r="M110" s="205">
        <v>0</v>
      </c>
      <c r="N110" s="205">
        <v>0</v>
      </c>
      <c r="O110" s="205">
        <v>0</v>
      </c>
      <c r="P110" s="205">
        <v>0</v>
      </c>
      <c r="Q110" s="205">
        <v>0</v>
      </c>
      <c r="R110" s="205">
        <v>0</v>
      </c>
      <c r="S110" s="205">
        <v>0</v>
      </c>
      <c r="T110" s="205">
        <v>0</v>
      </c>
      <c r="U110" s="205">
        <v>0</v>
      </c>
      <c r="V110" s="205">
        <v>0</v>
      </c>
      <c r="W110" s="205">
        <v>0</v>
      </c>
      <c r="X110" s="205">
        <v>0</v>
      </c>
      <c r="Y110" s="205">
        <v>0</v>
      </c>
      <c r="Z110" s="205">
        <v>0</v>
      </c>
      <c r="AA110" s="205">
        <v>0</v>
      </c>
      <c r="AB110" s="205">
        <v>0</v>
      </c>
      <c r="AC110" s="205">
        <v>0</v>
      </c>
      <c r="AD110" s="205">
        <v>0</v>
      </c>
      <c r="AE110" s="205">
        <v>0</v>
      </c>
      <c r="AF110" s="205">
        <v>0</v>
      </c>
      <c r="AG110" s="205">
        <v>0</v>
      </c>
      <c r="AH110" s="205">
        <v>0</v>
      </c>
      <c r="AI110" s="205">
        <v>0</v>
      </c>
      <c r="AJ110" s="205">
        <v>0</v>
      </c>
      <c r="AK110" s="205">
        <v>0</v>
      </c>
      <c r="AL110" s="205">
        <v>0</v>
      </c>
      <c r="AM110" s="205">
        <v>0</v>
      </c>
      <c r="AN110" s="205">
        <v>0</v>
      </c>
      <c r="AO110" s="205">
        <v>0</v>
      </c>
      <c r="AP110" s="205">
        <v>0</v>
      </c>
      <c r="AQ110" s="205">
        <v>0</v>
      </c>
      <c r="AR110" s="205">
        <v>0</v>
      </c>
      <c r="AS110" s="205">
        <v>0</v>
      </c>
      <c r="AT110" s="205">
        <v>0</v>
      </c>
      <c r="AU110" s="205">
        <v>0</v>
      </c>
    </row>
    <row r="111" spans="1:47" x14ac:dyDescent="0.3">
      <c r="A111" s="203">
        <f t="shared" si="1"/>
        <v>4</v>
      </c>
      <c r="B111" s="203" t="str">
        <f t="shared" si="1"/>
        <v>CUBA</v>
      </c>
      <c r="C111" s="203">
        <v>4</v>
      </c>
      <c r="E111" s="205">
        <v>3</v>
      </c>
      <c r="F111" s="206" t="s">
        <v>611</v>
      </c>
      <c r="G111" s="205">
        <v>1</v>
      </c>
      <c r="H111" s="205">
        <v>0</v>
      </c>
      <c r="I111" s="205">
        <v>0</v>
      </c>
      <c r="J111" s="205">
        <v>0</v>
      </c>
      <c r="K111" s="205">
        <v>0</v>
      </c>
      <c r="L111" s="205">
        <v>0</v>
      </c>
      <c r="M111" s="205">
        <v>0</v>
      </c>
      <c r="N111" s="205">
        <v>0</v>
      </c>
      <c r="O111" s="205">
        <v>0</v>
      </c>
      <c r="P111" s="205">
        <v>0</v>
      </c>
      <c r="Q111" s="205">
        <v>0</v>
      </c>
      <c r="R111" s="205">
        <v>0</v>
      </c>
      <c r="S111" s="205">
        <v>0</v>
      </c>
      <c r="T111" s="205">
        <v>0</v>
      </c>
      <c r="U111" s="205">
        <v>0</v>
      </c>
      <c r="V111" s="205">
        <v>0</v>
      </c>
      <c r="W111" s="205">
        <v>0</v>
      </c>
      <c r="X111" s="205">
        <v>1</v>
      </c>
      <c r="Y111" s="205">
        <v>0</v>
      </c>
      <c r="Z111" s="205">
        <v>0</v>
      </c>
      <c r="AA111" s="205">
        <v>0</v>
      </c>
      <c r="AB111" s="205">
        <v>0</v>
      </c>
      <c r="AC111" s="205">
        <v>0</v>
      </c>
      <c r="AD111" s="205">
        <v>0</v>
      </c>
      <c r="AE111" s="205">
        <v>0</v>
      </c>
      <c r="AF111" s="205">
        <v>0</v>
      </c>
      <c r="AG111" s="205">
        <v>0</v>
      </c>
      <c r="AH111" s="205">
        <v>0</v>
      </c>
      <c r="AI111" s="205">
        <v>0</v>
      </c>
      <c r="AJ111" s="205">
        <v>0</v>
      </c>
      <c r="AK111" s="205">
        <v>0</v>
      </c>
      <c r="AL111" s="205">
        <v>0</v>
      </c>
      <c r="AM111" s="205">
        <v>0</v>
      </c>
      <c r="AN111" s="205">
        <v>0</v>
      </c>
      <c r="AO111" s="205">
        <v>0</v>
      </c>
      <c r="AP111" s="205">
        <v>0</v>
      </c>
      <c r="AQ111" s="205">
        <v>0</v>
      </c>
      <c r="AR111" s="205">
        <v>0</v>
      </c>
      <c r="AS111" s="205">
        <v>0</v>
      </c>
      <c r="AT111" s="205">
        <v>0</v>
      </c>
      <c r="AU111" s="205">
        <v>0</v>
      </c>
    </row>
    <row r="112" spans="1:47" x14ac:dyDescent="0.3">
      <c r="A112" s="203">
        <f t="shared" si="1"/>
        <v>4</v>
      </c>
      <c r="B112" s="203" t="str">
        <f t="shared" si="1"/>
        <v>CURAÇAO</v>
      </c>
      <c r="C112" s="203">
        <v>4</v>
      </c>
      <c r="E112" s="205">
        <v>3</v>
      </c>
      <c r="F112" s="206" t="s">
        <v>686</v>
      </c>
      <c r="G112" s="205">
        <v>0</v>
      </c>
      <c r="H112" s="205">
        <v>0</v>
      </c>
      <c r="I112" s="205">
        <v>0</v>
      </c>
      <c r="J112" s="205">
        <v>0</v>
      </c>
      <c r="K112" s="205">
        <v>0</v>
      </c>
      <c r="L112" s="205">
        <v>0</v>
      </c>
      <c r="M112" s="205">
        <v>0</v>
      </c>
      <c r="N112" s="205">
        <v>0</v>
      </c>
      <c r="O112" s="205">
        <v>0</v>
      </c>
      <c r="P112" s="205">
        <v>0</v>
      </c>
      <c r="Q112" s="205">
        <v>0</v>
      </c>
      <c r="R112" s="205">
        <v>0</v>
      </c>
      <c r="S112" s="205">
        <v>0</v>
      </c>
      <c r="T112" s="205">
        <v>0</v>
      </c>
      <c r="U112" s="205">
        <v>0</v>
      </c>
      <c r="V112" s="205">
        <v>0</v>
      </c>
      <c r="W112" s="205">
        <v>0</v>
      </c>
      <c r="X112" s="205">
        <v>0</v>
      </c>
      <c r="Y112" s="205">
        <v>0</v>
      </c>
      <c r="Z112" s="205">
        <v>0</v>
      </c>
      <c r="AA112" s="205">
        <v>0</v>
      </c>
      <c r="AB112" s="205">
        <v>0</v>
      </c>
      <c r="AC112" s="205">
        <v>0</v>
      </c>
      <c r="AD112" s="205">
        <v>0</v>
      </c>
      <c r="AE112" s="205">
        <v>0</v>
      </c>
      <c r="AF112" s="205">
        <v>0</v>
      </c>
      <c r="AG112" s="205">
        <v>0</v>
      </c>
      <c r="AH112" s="205">
        <v>0</v>
      </c>
      <c r="AI112" s="205">
        <v>0</v>
      </c>
      <c r="AJ112" s="205">
        <v>0</v>
      </c>
      <c r="AK112" s="205">
        <v>0</v>
      </c>
      <c r="AL112" s="205">
        <v>0</v>
      </c>
      <c r="AM112" s="205">
        <v>0</v>
      </c>
      <c r="AN112" s="205">
        <v>0</v>
      </c>
      <c r="AO112" s="205">
        <v>0</v>
      </c>
      <c r="AP112" s="205">
        <v>0</v>
      </c>
      <c r="AQ112" s="205">
        <v>0</v>
      </c>
      <c r="AR112" s="205">
        <v>0</v>
      </c>
      <c r="AS112" s="205">
        <v>0</v>
      </c>
      <c r="AT112" s="205">
        <v>0</v>
      </c>
      <c r="AU112" s="205">
        <v>0</v>
      </c>
    </row>
    <row r="113" spans="1:47" x14ac:dyDescent="0.3">
      <c r="A113" s="203">
        <f t="shared" si="1"/>
        <v>4</v>
      </c>
      <c r="B113" s="203" t="str">
        <f t="shared" si="1"/>
        <v>CYPRUS</v>
      </c>
      <c r="C113" s="203">
        <v>4</v>
      </c>
      <c r="E113" s="205">
        <v>3</v>
      </c>
      <c r="F113" s="206" t="s">
        <v>579</v>
      </c>
      <c r="G113" s="205">
        <v>0</v>
      </c>
      <c r="H113" s="205">
        <v>0</v>
      </c>
      <c r="I113" s="205">
        <v>0</v>
      </c>
      <c r="J113" s="205">
        <v>0</v>
      </c>
      <c r="K113" s="205">
        <v>0</v>
      </c>
      <c r="L113" s="205">
        <v>0</v>
      </c>
      <c r="M113" s="205">
        <v>0</v>
      </c>
      <c r="N113" s="205">
        <v>0</v>
      </c>
      <c r="O113" s="205">
        <v>0</v>
      </c>
      <c r="P113" s="205">
        <v>0</v>
      </c>
      <c r="Q113" s="205">
        <v>0</v>
      </c>
      <c r="R113" s="205">
        <v>0</v>
      </c>
      <c r="S113" s="205">
        <v>0</v>
      </c>
      <c r="T113" s="205">
        <v>0</v>
      </c>
      <c r="U113" s="205">
        <v>0</v>
      </c>
      <c r="V113" s="205">
        <v>0</v>
      </c>
      <c r="W113" s="205">
        <v>0</v>
      </c>
      <c r="X113" s="205">
        <v>0</v>
      </c>
      <c r="Y113" s="205">
        <v>0</v>
      </c>
      <c r="Z113" s="205">
        <v>0</v>
      </c>
      <c r="AA113" s="205">
        <v>0</v>
      </c>
      <c r="AB113" s="205">
        <v>0</v>
      </c>
      <c r="AC113" s="205">
        <v>0</v>
      </c>
      <c r="AD113" s="205">
        <v>0</v>
      </c>
      <c r="AE113" s="205">
        <v>0</v>
      </c>
      <c r="AF113" s="205">
        <v>0</v>
      </c>
      <c r="AG113" s="205">
        <v>0</v>
      </c>
      <c r="AH113" s="205">
        <v>0</v>
      </c>
      <c r="AI113" s="205">
        <v>0</v>
      </c>
      <c r="AJ113" s="205">
        <v>0</v>
      </c>
      <c r="AK113" s="205">
        <v>0</v>
      </c>
      <c r="AL113" s="205">
        <v>0</v>
      </c>
      <c r="AM113" s="205">
        <v>0</v>
      </c>
      <c r="AN113" s="205">
        <v>0</v>
      </c>
      <c r="AO113" s="205">
        <v>0</v>
      </c>
      <c r="AP113" s="205">
        <v>0</v>
      </c>
      <c r="AQ113" s="205">
        <v>0</v>
      </c>
      <c r="AR113" s="205">
        <v>0</v>
      </c>
      <c r="AS113" s="205">
        <v>0</v>
      </c>
      <c r="AT113" s="205">
        <v>0</v>
      </c>
      <c r="AU113" s="205">
        <v>0</v>
      </c>
    </row>
    <row r="114" spans="1:47" x14ac:dyDescent="0.3">
      <c r="A114" s="203">
        <f t="shared" si="1"/>
        <v>4</v>
      </c>
      <c r="B114" s="203" t="str">
        <f t="shared" si="1"/>
        <v>CZECH REPUBLIC</v>
      </c>
      <c r="C114" s="203">
        <v>4</v>
      </c>
      <c r="E114" s="205">
        <v>3</v>
      </c>
      <c r="F114" s="206" t="s">
        <v>687</v>
      </c>
      <c r="G114" s="205">
        <v>3</v>
      </c>
      <c r="H114" s="205">
        <v>0</v>
      </c>
      <c r="I114" s="205">
        <v>0</v>
      </c>
      <c r="J114" s="205">
        <v>0</v>
      </c>
      <c r="K114" s="205">
        <v>0</v>
      </c>
      <c r="L114" s="205">
        <v>0</v>
      </c>
      <c r="M114" s="205">
        <v>0</v>
      </c>
      <c r="N114" s="205">
        <v>0</v>
      </c>
      <c r="O114" s="205">
        <v>0</v>
      </c>
      <c r="P114" s="205">
        <v>0</v>
      </c>
      <c r="Q114" s="205">
        <v>0</v>
      </c>
      <c r="R114" s="205">
        <v>0</v>
      </c>
      <c r="S114" s="205">
        <v>0</v>
      </c>
      <c r="T114" s="205">
        <v>0</v>
      </c>
      <c r="U114" s="205">
        <v>0</v>
      </c>
      <c r="V114" s="205">
        <v>0</v>
      </c>
      <c r="W114" s="205">
        <v>0</v>
      </c>
      <c r="X114" s="205">
        <v>3</v>
      </c>
      <c r="Y114" s="205">
        <v>0</v>
      </c>
      <c r="Z114" s="205">
        <v>0</v>
      </c>
      <c r="AA114" s="205">
        <v>0</v>
      </c>
      <c r="AB114" s="205">
        <v>0</v>
      </c>
      <c r="AC114" s="205">
        <v>0</v>
      </c>
      <c r="AD114" s="205">
        <v>0</v>
      </c>
      <c r="AE114" s="205">
        <v>0</v>
      </c>
      <c r="AF114" s="205">
        <v>0</v>
      </c>
      <c r="AG114" s="205">
        <v>0</v>
      </c>
      <c r="AH114" s="205">
        <v>0</v>
      </c>
      <c r="AI114" s="205">
        <v>0</v>
      </c>
      <c r="AJ114" s="205">
        <v>0</v>
      </c>
      <c r="AK114" s="205">
        <v>0</v>
      </c>
      <c r="AL114" s="205">
        <v>0</v>
      </c>
      <c r="AM114" s="205">
        <v>0</v>
      </c>
      <c r="AN114" s="205">
        <v>0</v>
      </c>
      <c r="AO114" s="205">
        <v>0</v>
      </c>
      <c r="AP114" s="205">
        <v>0</v>
      </c>
      <c r="AQ114" s="205">
        <v>0</v>
      </c>
      <c r="AR114" s="205">
        <v>0</v>
      </c>
      <c r="AS114" s="205">
        <v>0</v>
      </c>
      <c r="AT114" s="205">
        <v>0</v>
      </c>
      <c r="AU114" s="205">
        <v>0</v>
      </c>
    </row>
    <row r="115" spans="1:47" x14ac:dyDescent="0.3">
      <c r="A115" s="203">
        <f t="shared" si="1"/>
        <v>4</v>
      </c>
      <c r="B115" s="203" t="str">
        <f t="shared" si="1"/>
        <v>DENMARK</v>
      </c>
      <c r="C115" s="203">
        <v>4</v>
      </c>
      <c r="E115" s="205">
        <v>3</v>
      </c>
      <c r="F115" s="206" t="s">
        <v>601</v>
      </c>
      <c r="G115" s="205">
        <v>1</v>
      </c>
      <c r="H115" s="205">
        <v>0</v>
      </c>
      <c r="I115" s="205">
        <v>0</v>
      </c>
      <c r="J115" s="205">
        <v>0</v>
      </c>
      <c r="K115" s="205">
        <v>0</v>
      </c>
      <c r="L115" s="205">
        <v>0</v>
      </c>
      <c r="M115" s="205">
        <v>0</v>
      </c>
      <c r="N115" s="205">
        <v>0</v>
      </c>
      <c r="O115" s="205">
        <v>0</v>
      </c>
      <c r="P115" s="205">
        <v>0</v>
      </c>
      <c r="Q115" s="205">
        <v>0</v>
      </c>
      <c r="R115" s="205">
        <v>0</v>
      </c>
      <c r="S115" s="205">
        <v>0</v>
      </c>
      <c r="T115" s="205">
        <v>0</v>
      </c>
      <c r="U115" s="205">
        <v>0</v>
      </c>
      <c r="V115" s="205">
        <v>0</v>
      </c>
      <c r="W115" s="205">
        <v>0</v>
      </c>
      <c r="X115" s="205">
        <v>1</v>
      </c>
      <c r="Y115" s="205">
        <v>0</v>
      </c>
      <c r="Z115" s="205">
        <v>0</v>
      </c>
      <c r="AA115" s="205">
        <v>0</v>
      </c>
      <c r="AB115" s="205">
        <v>0</v>
      </c>
      <c r="AC115" s="205">
        <v>0</v>
      </c>
      <c r="AD115" s="205">
        <v>0</v>
      </c>
      <c r="AE115" s="205">
        <v>0</v>
      </c>
      <c r="AF115" s="205">
        <v>0</v>
      </c>
      <c r="AG115" s="205">
        <v>0</v>
      </c>
      <c r="AH115" s="205">
        <v>0</v>
      </c>
      <c r="AI115" s="205">
        <v>0</v>
      </c>
      <c r="AJ115" s="205">
        <v>0</v>
      </c>
      <c r="AK115" s="205">
        <v>0</v>
      </c>
      <c r="AL115" s="205">
        <v>0</v>
      </c>
      <c r="AM115" s="205">
        <v>0</v>
      </c>
      <c r="AN115" s="205">
        <v>0</v>
      </c>
      <c r="AO115" s="205">
        <v>0</v>
      </c>
      <c r="AP115" s="205">
        <v>0</v>
      </c>
      <c r="AQ115" s="205">
        <v>0</v>
      </c>
      <c r="AR115" s="205">
        <v>0</v>
      </c>
      <c r="AS115" s="205">
        <v>0</v>
      </c>
      <c r="AT115" s="205">
        <v>0</v>
      </c>
      <c r="AU115" s="205">
        <v>0</v>
      </c>
    </row>
    <row r="116" spans="1:47" x14ac:dyDescent="0.3">
      <c r="A116" s="203">
        <f t="shared" si="1"/>
        <v>4</v>
      </c>
      <c r="B116" s="203" t="str">
        <f t="shared" si="1"/>
        <v>DJIBOUTI</v>
      </c>
      <c r="C116" s="203">
        <v>4</v>
      </c>
      <c r="E116" s="205">
        <v>3</v>
      </c>
      <c r="F116" s="206" t="s">
        <v>688</v>
      </c>
      <c r="G116" s="205">
        <v>0</v>
      </c>
      <c r="H116" s="205">
        <v>0</v>
      </c>
      <c r="I116" s="205">
        <v>0</v>
      </c>
      <c r="J116" s="205">
        <v>0</v>
      </c>
      <c r="K116" s="205">
        <v>0</v>
      </c>
      <c r="L116" s="205">
        <v>0</v>
      </c>
      <c r="M116" s="205">
        <v>0</v>
      </c>
      <c r="N116" s="205">
        <v>0</v>
      </c>
      <c r="O116" s="205">
        <v>0</v>
      </c>
      <c r="P116" s="205">
        <v>0</v>
      </c>
      <c r="Q116" s="205">
        <v>0</v>
      </c>
      <c r="R116" s="205">
        <v>0</v>
      </c>
      <c r="S116" s="205">
        <v>0</v>
      </c>
      <c r="T116" s="205">
        <v>0</v>
      </c>
      <c r="U116" s="205">
        <v>0</v>
      </c>
      <c r="V116" s="205">
        <v>0</v>
      </c>
      <c r="W116" s="205">
        <v>0</v>
      </c>
      <c r="X116" s="205">
        <v>0</v>
      </c>
      <c r="Y116" s="205">
        <v>0</v>
      </c>
      <c r="Z116" s="205">
        <v>0</v>
      </c>
      <c r="AA116" s="205">
        <v>0</v>
      </c>
      <c r="AB116" s="205">
        <v>0</v>
      </c>
      <c r="AC116" s="205">
        <v>0</v>
      </c>
      <c r="AD116" s="205">
        <v>0</v>
      </c>
      <c r="AE116" s="205">
        <v>0</v>
      </c>
      <c r="AF116" s="205">
        <v>0</v>
      </c>
      <c r="AG116" s="205">
        <v>0</v>
      </c>
      <c r="AH116" s="205">
        <v>0</v>
      </c>
      <c r="AI116" s="205">
        <v>0</v>
      </c>
      <c r="AJ116" s="205">
        <v>0</v>
      </c>
      <c r="AK116" s="205">
        <v>0</v>
      </c>
      <c r="AL116" s="205">
        <v>0</v>
      </c>
      <c r="AM116" s="205">
        <v>0</v>
      </c>
      <c r="AN116" s="205">
        <v>0</v>
      </c>
      <c r="AO116" s="205">
        <v>0</v>
      </c>
      <c r="AP116" s="205">
        <v>0</v>
      </c>
      <c r="AQ116" s="205">
        <v>0</v>
      </c>
      <c r="AR116" s="205">
        <v>0</v>
      </c>
      <c r="AS116" s="205">
        <v>0</v>
      </c>
      <c r="AT116" s="205">
        <v>0</v>
      </c>
      <c r="AU116" s="205">
        <v>0</v>
      </c>
    </row>
    <row r="117" spans="1:47" x14ac:dyDescent="0.3">
      <c r="A117" s="203">
        <f t="shared" si="1"/>
        <v>4</v>
      </c>
      <c r="B117" s="203" t="str">
        <f t="shared" si="1"/>
        <v>DOMINICA</v>
      </c>
      <c r="C117" s="203">
        <v>4</v>
      </c>
      <c r="E117" s="205">
        <v>3</v>
      </c>
      <c r="F117" s="206" t="s">
        <v>689</v>
      </c>
      <c r="G117" s="205">
        <v>0</v>
      </c>
      <c r="H117" s="205">
        <v>0</v>
      </c>
      <c r="I117" s="205">
        <v>0</v>
      </c>
      <c r="J117" s="205">
        <v>0</v>
      </c>
      <c r="K117" s="205">
        <v>0</v>
      </c>
      <c r="L117" s="205">
        <v>0</v>
      </c>
      <c r="M117" s="205">
        <v>0</v>
      </c>
      <c r="N117" s="205">
        <v>0</v>
      </c>
      <c r="O117" s="205">
        <v>0</v>
      </c>
      <c r="P117" s="205">
        <v>0</v>
      </c>
      <c r="Q117" s="205">
        <v>0</v>
      </c>
      <c r="R117" s="205">
        <v>0</v>
      </c>
      <c r="S117" s="205">
        <v>0</v>
      </c>
      <c r="T117" s="205">
        <v>0</v>
      </c>
      <c r="U117" s="205">
        <v>0</v>
      </c>
      <c r="V117" s="205">
        <v>0</v>
      </c>
      <c r="W117" s="205">
        <v>0</v>
      </c>
      <c r="X117" s="205">
        <v>0</v>
      </c>
      <c r="Y117" s="205">
        <v>0</v>
      </c>
      <c r="Z117" s="205">
        <v>0</v>
      </c>
      <c r="AA117" s="205">
        <v>0</v>
      </c>
      <c r="AB117" s="205">
        <v>0</v>
      </c>
      <c r="AC117" s="205">
        <v>0</v>
      </c>
      <c r="AD117" s="205">
        <v>0</v>
      </c>
      <c r="AE117" s="205">
        <v>0</v>
      </c>
      <c r="AF117" s="205">
        <v>0</v>
      </c>
      <c r="AG117" s="205">
        <v>0</v>
      </c>
      <c r="AH117" s="205">
        <v>0</v>
      </c>
      <c r="AI117" s="205">
        <v>0</v>
      </c>
      <c r="AJ117" s="205">
        <v>0</v>
      </c>
      <c r="AK117" s="205">
        <v>0</v>
      </c>
      <c r="AL117" s="205">
        <v>0</v>
      </c>
      <c r="AM117" s="205">
        <v>0</v>
      </c>
      <c r="AN117" s="205">
        <v>0</v>
      </c>
      <c r="AO117" s="205">
        <v>0</v>
      </c>
      <c r="AP117" s="205">
        <v>0</v>
      </c>
      <c r="AQ117" s="205">
        <v>0</v>
      </c>
      <c r="AR117" s="205">
        <v>0</v>
      </c>
      <c r="AS117" s="205">
        <v>0</v>
      </c>
      <c r="AT117" s="205">
        <v>0</v>
      </c>
      <c r="AU117" s="205">
        <v>0</v>
      </c>
    </row>
    <row r="118" spans="1:47" x14ac:dyDescent="0.3">
      <c r="A118" s="203">
        <f t="shared" si="1"/>
        <v>4</v>
      </c>
      <c r="B118" s="203" t="str">
        <f t="shared" si="1"/>
        <v>DOMINICAN REPUBLIC</v>
      </c>
      <c r="C118" s="203">
        <v>4</v>
      </c>
      <c r="E118" s="205">
        <v>3</v>
      </c>
      <c r="F118" s="206" t="s">
        <v>613</v>
      </c>
      <c r="G118" s="205">
        <v>3</v>
      </c>
      <c r="H118" s="205">
        <v>0</v>
      </c>
      <c r="I118" s="205">
        <v>0</v>
      </c>
      <c r="J118" s="205">
        <v>1</v>
      </c>
      <c r="K118" s="205">
        <v>0</v>
      </c>
      <c r="L118" s="205">
        <v>0</v>
      </c>
      <c r="M118" s="205">
        <v>0</v>
      </c>
      <c r="N118" s="205">
        <v>0</v>
      </c>
      <c r="O118" s="205">
        <v>0</v>
      </c>
      <c r="P118" s="205">
        <v>0</v>
      </c>
      <c r="Q118" s="205">
        <v>0</v>
      </c>
      <c r="R118" s="205">
        <v>0</v>
      </c>
      <c r="S118" s="205">
        <v>0</v>
      </c>
      <c r="T118" s="205">
        <v>0</v>
      </c>
      <c r="U118" s="205">
        <v>0</v>
      </c>
      <c r="V118" s="205">
        <v>0</v>
      </c>
      <c r="W118" s="205">
        <v>0</v>
      </c>
      <c r="X118" s="205">
        <v>1</v>
      </c>
      <c r="Y118" s="205">
        <v>1</v>
      </c>
      <c r="Z118" s="205">
        <v>0</v>
      </c>
      <c r="AA118" s="205">
        <v>0</v>
      </c>
      <c r="AB118" s="205">
        <v>0</v>
      </c>
      <c r="AC118" s="205">
        <v>0</v>
      </c>
      <c r="AD118" s="205">
        <v>0</v>
      </c>
      <c r="AE118" s="205">
        <v>0</v>
      </c>
      <c r="AF118" s="205">
        <v>0</v>
      </c>
      <c r="AG118" s="205">
        <v>0</v>
      </c>
      <c r="AH118" s="205">
        <v>0</v>
      </c>
      <c r="AI118" s="205">
        <v>0</v>
      </c>
      <c r="AJ118" s="205">
        <v>0</v>
      </c>
      <c r="AK118" s="205">
        <v>0</v>
      </c>
      <c r="AL118" s="205">
        <v>0</v>
      </c>
      <c r="AM118" s="205">
        <v>0</v>
      </c>
      <c r="AN118" s="205">
        <v>0</v>
      </c>
      <c r="AO118" s="205">
        <v>0</v>
      </c>
      <c r="AP118" s="205">
        <v>0</v>
      </c>
      <c r="AQ118" s="205">
        <v>0</v>
      </c>
      <c r="AR118" s="205">
        <v>0</v>
      </c>
      <c r="AS118" s="205">
        <v>0</v>
      </c>
      <c r="AT118" s="205">
        <v>0</v>
      </c>
      <c r="AU118" s="205">
        <v>0</v>
      </c>
    </row>
    <row r="119" spans="1:47" x14ac:dyDescent="0.3">
      <c r="A119" s="203">
        <f t="shared" si="1"/>
        <v>4</v>
      </c>
      <c r="B119" s="203" t="str">
        <f t="shared" si="1"/>
        <v>ECUADOR</v>
      </c>
      <c r="C119" s="203">
        <v>4</v>
      </c>
      <c r="E119" s="205">
        <v>3</v>
      </c>
      <c r="F119" s="206" t="s">
        <v>690</v>
      </c>
      <c r="G119" s="205">
        <v>11</v>
      </c>
      <c r="H119" s="205">
        <v>0</v>
      </c>
      <c r="I119" s="205">
        <v>0</v>
      </c>
      <c r="J119" s="205">
        <v>1</v>
      </c>
      <c r="K119" s="205">
        <v>0</v>
      </c>
      <c r="L119" s="205">
        <v>0</v>
      </c>
      <c r="M119" s="205">
        <v>0</v>
      </c>
      <c r="N119" s="205">
        <v>0</v>
      </c>
      <c r="O119" s="205">
        <v>0</v>
      </c>
      <c r="P119" s="205">
        <v>0</v>
      </c>
      <c r="Q119" s="205">
        <v>0</v>
      </c>
      <c r="R119" s="205">
        <v>0</v>
      </c>
      <c r="S119" s="205">
        <v>0</v>
      </c>
      <c r="T119" s="205">
        <v>0</v>
      </c>
      <c r="U119" s="205">
        <v>0</v>
      </c>
      <c r="V119" s="205">
        <v>0</v>
      </c>
      <c r="W119" s="205">
        <v>0</v>
      </c>
      <c r="X119" s="205">
        <v>6</v>
      </c>
      <c r="Y119" s="205">
        <v>0</v>
      </c>
      <c r="Z119" s="205">
        <v>0</v>
      </c>
      <c r="AA119" s="205">
        <v>0</v>
      </c>
      <c r="AB119" s="205">
        <v>0</v>
      </c>
      <c r="AC119" s="205">
        <v>0</v>
      </c>
      <c r="AD119" s="205">
        <v>0</v>
      </c>
      <c r="AE119" s="205">
        <v>0</v>
      </c>
      <c r="AF119" s="205">
        <v>0</v>
      </c>
      <c r="AG119" s="205">
        <v>0</v>
      </c>
      <c r="AH119" s="205">
        <v>0</v>
      </c>
      <c r="AI119" s="205">
        <v>0</v>
      </c>
      <c r="AJ119" s="205">
        <v>0</v>
      </c>
      <c r="AK119" s="205">
        <v>0</v>
      </c>
      <c r="AL119" s="205">
        <v>2</v>
      </c>
      <c r="AM119" s="205">
        <v>0</v>
      </c>
      <c r="AN119" s="205">
        <v>0</v>
      </c>
      <c r="AO119" s="205">
        <v>0</v>
      </c>
      <c r="AP119" s="205">
        <v>0</v>
      </c>
      <c r="AQ119" s="205">
        <v>0</v>
      </c>
      <c r="AR119" s="205">
        <v>0</v>
      </c>
      <c r="AS119" s="205">
        <v>0</v>
      </c>
      <c r="AT119" s="205">
        <v>0</v>
      </c>
      <c r="AU119" s="205">
        <v>2</v>
      </c>
    </row>
    <row r="120" spans="1:47" x14ac:dyDescent="0.3">
      <c r="A120" s="203">
        <f t="shared" si="1"/>
        <v>4</v>
      </c>
      <c r="B120" s="203" t="str">
        <f t="shared" si="1"/>
        <v>EGYPT</v>
      </c>
      <c r="C120" s="203">
        <v>4</v>
      </c>
      <c r="E120" s="205">
        <v>3</v>
      </c>
      <c r="F120" s="206" t="s">
        <v>543</v>
      </c>
      <c r="G120" s="205">
        <v>2</v>
      </c>
      <c r="H120" s="205">
        <v>0</v>
      </c>
      <c r="I120" s="205">
        <v>0</v>
      </c>
      <c r="J120" s="205">
        <v>0</v>
      </c>
      <c r="K120" s="205">
        <v>0</v>
      </c>
      <c r="L120" s="205">
        <v>0</v>
      </c>
      <c r="M120" s="205">
        <v>0</v>
      </c>
      <c r="N120" s="205">
        <v>0</v>
      </c>
      <c r="O120" s="205">
        <v>0</v>
      </c>
      <c r="P120" s="205">
        <v>0</v>
      </c>
      <c r="Q120" s="205">
        <v>0</v>
      </c>
      <c r="R120" s="205">
        <v>0</v>
      </c>
      <c r="S120" s="205">
        <v>0</v>
      </c>
      <c r="T120" s="205">
        <v>0</v>
      </c>
      <c r="U120" s="205">
        <v>0</v>
      </c>
      <c r="V120" s="205">
        <v>0</v>
      </c>
      <c r="W120" s="205">
        <v>0</v>
      </c>
      <c r="X120" s="205">
        <v>2</v>
      </c>
      <c r="Y120" s="205">
        <v>0</v>
      </c>
      <c r="Z120" s="205">
        <v>0</v>
      </c>
      <c r="AA120" s="205">
        <v>0</v>
      </c>
      <c r="AB120" s="205">
        <v>0</v>
      </c>
      <c r="AC120" s="205">
        <v>0</v>
      </c>
      <c r="AD120" s="205">
        <v>0</v>
      </c>
      <c r="AE120" s="205">
        <v>0</v>
      </c>
      <c r="AF120" s="205">
        <v>0</v>
      </c>
      <c r="AG120" s="205">
        <v>0</v>
      </c>
      <c r="AH120" s="205">
        <v>0</v>
      </c>
      <c r="AI120" s="205">
        <v>0</v>
      </c>
      <c r="AJ120" s="205">
        <v>0</v>
      </c>
      <c r="AK120" s="205">
        <v>0</v>
      </c>
      <c r="AL120" s="205">
        <v>0</v>
      </c>
      <c r="AM120" s="205">
        <v>0</v>
      </c>
      <c r="AN120" s="205">
        <v>0</v>
      </c>
      <c r="AO120" s="205">
        <v>0</v>
      </c>
      <c r="AP120" s="205">
        <v>0</v>
      </c>
      <c r="AQ120" s="205">
        <v>0</v>
      </c>
      <c r="AR120" s="205">
        <v>0</v>
      </c>
      <c r="AS120" s="205">
        <v>0</v>
      </c>
      <c r="AT120" s="205">
        <v>0</v>
      </c>
      <c r="AU120" s="205">
        <v>0</v>
      </c>
    </row>
    <row r="121" spans="1:47" x14ac:dyDescent="0.3">
      <c r="A121" s="203">
        <f t="shared" si="1"/>
        <v>4</v>
      </c>
      <c r="B121" s="203" t="str">
        <f t="shared" si="1"/>
        <v>EL SALVADOR</v>
      </c>
      <c r="C121" s="203">
        <v>4</v>
      </c>
      <c r="E121" s="205">
        <v>3</v>
      </c>
      <c r="F121" s="206" t="s">
        <v>506</v>
      </c>
      <c r="G121" s="205">
        <v>7</v>
      </c>
      <c r="H121" s="205">
        <v>0</v>
      </c>
      <c r="I121" s="205">
        <v>0</v>
      </c>
      <c r="J121" s="205">
        <v>0</v>
      </c>
      <c r="K121" s="205">
        <v>0</v>
      </c>
      <c r="L121" s="205">
        <v>0</v>
      </c>
      <c r="M121" s="205">
        <v>0</v>
      </c>
      <c r="N121" s="205">
        <v>0</v>
      </c>
      <c r="O121" s="205">
        <v>1</v>
      </c>
      <c r="P121" s="205">
        <v>0</v>
      </c>
      <c r="Q121" s="205">
        <v>0</v>
      </c>
      <c r="R121" s="205">
        <v>0</v>
      </c>
      <c r="S121" s="205">
        <v>0</v>
      </c>
      <c r="T121" s="205">
        <v>1</v>
      </c>
      <c r="U121" s="205">
        <v>0</v>
      </c>
      <c r="V121" s="205">
        <v>0</v>
      </c>
      <c r="W121" s="205">
        <v>0</v>
      </c>
      <c r="X121" s="205">
        <v>4</v>
      </c>
      <c r="Y121" s="205">
        <v>0</v>
      </c>
      <c r="Z121" s="205">
        <v>0</v>
      </c>
      <c r="AA121" s="205">
        <v>0</v>
      </c>
      <c r="AB121" s="205">
        <v>0</v>
      </c>
      <c r="AC121" s="205">
        <v>0</v>
      </c>
      <c r="AD121" s="205">
        <v>0</v>
      </c>
      <c r="AE121" s="205">
        <v>0</v>
      </c>
      <c r="AF121" s="205">
        <v>0</v>
      </c>
      <c r="AG121" s="205">
        <v>0</v>
      </c>
      <c r="AH121" s="205">
        <v>0</v>
      </c>
      <c r="AI121" s="205">
        <v>0</v>
      </c>
      <c r="AJ121" s="205">
        <v>0</v>
      </c>
      <c r="AK121" s="205">
        <v>0</v>
      </c>
      <c r="AL121" s="205">
        <v>0</v>
      </c>
      <c r="AM121" s="205">
        <v>0</v>
      </c>
      <c r="AN121" s="205">
        <v>0</v>
      </c>
      <c r="AO121" s="205">
        <v>0</v>
      </c>
      <c r="AP121" s="205">
        <v>0</v>
      </c>
      <c r="AQ121" s="205">
        <v>0</v>
      </c>
      <c r="AR121" s="205">
        <v>1</v>
      </c>
      <c r="AS121" s="205">
        <v>0</v>
      </c>
      <c r="AT121" s="205">
        <v>0</v>
      </c>
      <c r="AU121" s="205">
        <v>0</v>
      </c>
    </row>
    <row r="122" spans="1:47" x14ac:dyDescent="0.3">
      <c r="A122" s="203">
        <f t="shared" si="1"/>
        <v>4</v>
      </c>
      <c r="B122" s="203" t="str">
        <f t="shared" si="1"/>
        <v>ENGLAND</v>
      </c>
      <c r="C122" s="203">
        <v>4</v>
      </c>
      <c r="E122" s="205">
        <v>3</v>
      </c>
      <c r="F122" s="206" t="s">
        <v>321</v>
      </c>
      <c r="G122" s="205">
        <v>0</v>
      </c>
      <c r="H122" s="205">
        <v>0</v>
      </c>
      <c r="I122" s="205">
        <v>0</v>
      </c>
      <c r="J122" s="205">
        <v>0</v>
      </c>
      <c r="K122" s="205">
        <v>0</v>
      </c>
      <c r="L122" s="205">
        <v>0</v>
      </c>
      <c r="M122" s="205">
        <v>0</v>
      </c>
      <c r="N122" s="205">
        <v>0</v>
      </c>
      <c r="O122" s="205">
        <v>0</v>
      </c>
      <c r="P122" s="205">
        <v>0</v>
      </c>
      <c r="Q122" s="205">
        <v>0</v>
      </c>
      <c r="R122" s="205">
        <v>0</v>
      </c>
      <c r="S122" s="205">
        <v>0</v>
      </c>
      <c r="T122" s="205">
        <v>0</v>
      </c>
      <c r="U122" s="205">
        <v>0</v>
      </c>
      <c r="V122" s="205">
        <v>0</v>
      </c>
      <c r="W122" s="205">
        <v>0</v>
      </c>
      <c r="X122" s="205">
        <v>0</v>
      </c>
      <c r="Y122" s="205">
        <v>0</v>
      </c>
      <c r="Z122" s="205">
        <v>0</v>
      </c>
      <c r="AA122" s="205">
        <v>0</v>
      </c>
      <c r="AB122" s="205">
        <v>0</v>
      </c>
      <c r="AC122" s="205">
        <v>0</v>
      </c>
      <c r="AD122" s="205">
        <v>0</v>
      </c>
      <c r="AE122" s="205">
        <v>0</v>
      </c>
      <c r="AF122" s="205">
        <v>0</v>
      </c>
      <c r="AG122" s="205">
        <v>0</v>
      </c>
      <c r="AH122" s="205">
        <v>0</v>
      </c>
      <c r="AI122" s="205">
        <v>0</v>
      </c>
      <c r="AJ122" s="205">
        <v>0</v>
      </c>
      <c r="AK122" s="205">
        <v>0</v>
      </c>
      <c r="AL122" s="205">
        <v>0</v>
      </c>
      <c r="AM122" s="205">
        <v>0</v>
      </c>
      <c r="AN122" s="205">
        <v>0</v>
      </c>
      <c r="AO122" s="205">
        <v>0</v>
      </c>
      <c r="AP122" s="205">
        <v>0</v>
      </c>
      <c r="AQ122" s="205">
        <v>0</v>
      </c>
      <c r="AR122" s="205">
        <v>0</v>
      </c>
      <c r="AS122" s="205">
        <v>0</v>
      </c>
      <c r="AT122" s="205">
        <v>0</v>
      </c>
      <c r="AU122" s="205">
        <v>0</v>
      </c>
    </row>
    <row r="123" spans="1:47" x14ac:dyDescent="0.3">
      <c r="A123" s="203">
        <f t="shared" si="1"/>
        <v>4</v>
      </c>
      <c r="B123" s="203" t="str">
        <f t="shared" si="1"/>
        <v>EQUATORIAL GUINEA</v>
      </c>
      <c r="C123" s="203">
        <v>4</v>
      </c>
      <c r="E123" s="205">
        <v>3</v>
      </c>
      <c r="F123" s="206" t="s">
        <v>691</v>
      </c>
      <c r="G123" s="205">
        <v>0</v>
      </c>
      <c r="H123" s="205">
        <v>0</v>
      </c>
      <c r="I123" s="205">
        <v>0</v>
      </c>
      <c r="J123" s="205">
        <v>0</v>
      </c>
      <c r="K123" s="205">
        <v>0</v>
      </c>
      <c r="L123" s="205">
        <v>0</v>
      </c>
      <c r="M123" s="205">
        <v>0</v>
      </c>
      <c r="N123" s="205">
        <v>0</v>
      </c>
      <c r="O123" s="205">
        <v>0</v>
      </c>
      <c r="P123" s="205">
        <v>0</v>
      </c>
      <c r="Q123" s="205">
        <v>0</v>
      </c>
      <c r="R123" s="205">
        <v>0</v>
      </c>
      <c r="S123" s="205">
        <v>0</v>
      </c>
      <c r="T123" s="205">
        <v>0</v>
      </c>
      <c r="U123" s="205">
        <v>0</v>
      </c>
      <c r="V123" s="205">
        <v>0</v>
      </c>
      <c r="W123" s="205">
        <v>0</v>
      </c>
      <c r="X123" s="205">
        <v>0</v>
      </c>
      <c r="Y123" s="205">
        <v>0</v>
      </c>
      <c r="Z123" s="205">
        <v>0</v>
      </c>
      <c r="AA123" s="205">
        <v>0</v>
      </c>
      <c r="AB123" s="205">
        <v>0</v>
      </c>
      <c r="AC123" s="205">
        <v>0</v>
      </c>
      <c r="AD123" s="205">
        <v>0</v>
      </c>
      <c r="AE123" s="205">
        <v>0</v>
      </c>
      <c r="AF123" s="205">
        <v>0</v>
      </c>
      <c r="AG123" s="205">
        <v>0</v>
      </c>
      <c r="AH123" s="205">
        <v>0</v>
      </c>
      <c r="AI123" s="205">
        <v>0</v>
      </c>
      <c r="AJ123" s="205">
        <v>0</v>
      </c>
      <c r="AK123" s="205">
        <v>0</v>
      </c>
      <c r="AL123" s="205">
        <v>0</v>
      </c>
      <c r="AM123" s="205">
        <v>0</v>
      </c>
      <c r="AN123" s="205">
        <v>0</v>
      </c>
      <c r="AO123" s="205">
        <v>0</v>
      </c>
      <c r="AP123" s="205">
        <v>0</v>
      </c>
      <c r="AQ123" s="205">
        <v>0</v>
      </c>
      <c r="AR123" s="205">
        <v>0</v>
      </c>
      <c r="AS123" s="205">
        <v>0</v>
      </c>
      <c r="AT123" s="205">
        <v>0</v>
      </c>
      <c r="AU123" s="205">
        <v>0</v>
      </c>
    </row>
    <row r="124" spans="1:47" x14ac:dyDescent="0.3">
      <c r="A124" s="203">
        <f t="shared" si="1"/>
        <v>4</v>
      </c>
      <c r="B124" s="203" t="str">
        <f t="shared" si="1"/>
        <v>ERITREA</v>
      </c>
      <c r="C124" s="203">
        <v>4</v>
      </c>
      <c r="E124" s="205">
        <v>3</v>
      </c>
      <c r="F124" s="206" t="s">
        <v>692</v>
      </c>
      <c r="G124" s="205">
        <v>31</v>
      </c>
      <c r="H124" s="205">
        <v>0</v>
      </c>
      <c r="I124" s="205">
        <v>0</v>
      </c>
      <c r="J124" s="205">
        <v>0</v>
      </c>
      <c r="K124" s="205">
        <v>0</v>
      </c>
      <c r="L124" s="205">
        <v>0</v>
      </c>
      <c r="M124" s="205">
        <v>0</v>
      </c>
      <c r="N124" s="205">
        <v>0</v>
      </c>
      <c r="O124" s="205">
        <v>0</v>
      </c>
      <c r="P124" s="205">
        <v>0</v>
      </c>
      <c r="Q124" s="205">
        <v>0</v>
      </c>
      <c r="R124" s="205">
        <v>0</v>
      </c>
      <c r="S124" s="205">
        <v>0</v>
      </c>
      <c r="T124" s="205">
        <v>0</v>
      </c>
      <c r="U124" s="205">
        <v>0</v>
      </c>
      <c r="V124" s="205">
        <v>0</v>
      </c>
      <c r="W124" s="205">
        <v>0</v>
      </c>
      <c r="X124" s="205">
        <v>23</v>
      </c>
      <c r="Y124" s="205">
        <v>0</v>
      </c>
      <c r="Z124" s="205">
        <v>0</v>
      </c>
      <c r="AA124" s="205">
        <v>0</v>
      </c>
      <c r="AB124" s="205">
        <v>0</v>
      </c>
      <c r="AC124" s="205">
        <v>0</v>
      </c>
      <c r="AD124" s="205">
        <v>0</v>
      </c>
      <c r="AE124" s="205">
        <v>0</v>
      </c>
      <c r="AF124" s="205">
        <v>0</v>
      </c>
      <c r="AG124" s="205">
        <v>0</v>
      </c>
      <c r="AH124" s="205">
        <v>0</v>
      </c>
      <c r="AI124" s="205">
        <v>0</v>
      </c>
      <c r="AJ124" s="205">
        <v>0</v>
      </c>
      <c r="AK124" s="205">
        <v>0</v>
      </c>
      <c r="AL124" s="205">
        <v>1</v>
      </c>
      <c r="AM124" s="205">
        <v>0</v>
      </c>
      <c r="AN124" s="205">
        <v>0</v>
      </c>
      <c r="AO124" s="205">
        <v>0</v>
      </c>
      <c r="AP124" s="205">
        <v>0</v>
      </c>
      <c r="AQ124" s="205">
        <v>0</v>
      </c>
      <c r="AR124" s="205">
        <v>0</v>
      </c>
      <c r="AS124" s="205">
        <v>0</v>
      </c>
      <c r="AT124" s="205">
        <v>0</v>
      </c>
      <c r="AU124" s="205">
        <v>7</v>
      </c>
    </row>
    <row r="125" spans="1:47" x14ac:dyDescent="0.3">
      <c r="A125" s="203">
        <f t="shared" si="1"/>
        <v>4</v>
      </c>
      <c r="B125" s="203" t="str">
        <f t="shared" si="1"/>
        <v>ESTONIA</v>
      </c>
      <c r="C125" s="203">
        <v>4</v>
      </c>
      <c r="E125" s="205">
        <v>3</v>
      </c>
      <c r="F125" s="206" t="s">
        <v>693</v>
      </c>
      <c r="G125" s="205">
        <v>0</v>
      </c>
      <c r="H125" s="205">
        <v>0</v>
      </c>
      <c r="I125" s="205">
        <v>0</v>
      </c>
      <c r="J125" s="205">
        <v>0</v>
      </c>
      <c r="K125" s="205">
        <v>0</v>
      </c>
      <c r="L125" s="205">
        <v>0</v>
      </c>
      <c r="M125" s="205">
        <v>0</v>
      </c>
      <c r="N125" s="205">
        <v>0</v>
      </c>
      <c r="O125" s="205">
        <v>0</v>
      </c>
      <c r="P125" s="205">
        <v>0</v>
      </c>
      <c r="Q125" s="205">
        <v>0</v>
      </c>
      <c r="R125" s="205">
        <v>0</v>
      </c>
      <c r="S125" s="205">
        <v>0</v>
      </c>
      <c r="T125" s="205">
        <v>0</v>
      </c>
      <c r="U125" s="205">
        <v>0</v>
      </c>
      <c r="V125" s="205">
        <v>0</v>
      </c>
      <c r="W125" s="205">
        <v>0</v>
      </c>
      <c r="X125" s="205">
        <v>0</v>
      </c>
      <c r="Y125" s="205">
        <v>0</v>
      </c>
      <c r="Z125" s="205">
        <v>0</v>
      </c>
      <c r="AA125" s="205">
        <v>0</v>
      </c>
      <c r="AB125" s="205">
        <v>0</v>
      </c>
      <c r="AC125" s="205">
        <v>0</v>
      </c>
      <c r="AD125" s="205">
        <v>0</v>
      </c>
      <c r="AE125" s="205">
        <v>0</v>
      </c>
      <c r="AF125" s="205">
        <v>0</v>
      </c>
      <c r="AG125" s="205">
        <v>0</v>
      </c>
      <c r="AH125" s="205">
        <v>0</v>
      </c>
      <c r="AI125" s="205">
        <v>0</v>
      </c>
      <c r="AJ125" s="205">
        <v>0</v>
      </c>
      <c r="AK125" s="205">
        <v>0</v>
      </c>
      <c r="AL125" s="205">
        <v>0</v>
      </c>
      <c r="AM125" s="205">
        <v>0</v>
      </c>
      <c r="AN125" s="205">
        <v>0</v>
      </c>
      <c r="AO125" s="205">
        <v>0</v>
      </c>
      <c r="AP125" s="205">
        <v>0</v>
      </c>
      <c r="AQ125" s="205">
        <v>0</v>
      </c>
      <c r="AR125" s="205">
        <v>0</v>
      </c>
      <c r="AS125" s="205">
        <v>0</v>
      </c>
      <c r="AT125" s="205">
        <v>0</v>
      </c>
      <c r="AU125" s="205">
        <v>0</v>
      </c>
    </row>
    <row r="126" spans="1:47" x14ac:dyDescent="0.3">
      <c r="A126" s="203">
        <f t="shared" si="1"/>
        <v>4</v>
      </c>
      <c r="B126" s="203" t="str">
        <f t="shared" si="1"/>
        <v>ESWATINI</v>
      </c>
      <c r="C126" s="203">
        <v>4</v>
      </c>
      <c r="E126" s="205">
        <v>3</v>
      </c>
      <c r="F126" s="206" t="s">
        <v>823</v>
      </c>
      <c r="G126" s="205">
        <v>0</v>
      </c>
      <c r="H126" s="205">
        <v>0</v>
      </c>
      <c r="I126" s="205">
        <v>0</v>
      </c>
      <c r="J126" s="205">
        <v>0</v>
      </c>
      <c r="K126" s="205">
        <v>0</v>
      </c>
      <c r="L126" s="205">
        <v>0</v>
      </c>
      <c r="M126" s="205">
        <v>0</v>
      </c>
      <c r="N126" s="205">
        <v>0</v>
      </c>
      <c r="O126" s="205">
        <v>0</v>
      </c>
      <c r="P126" s="205">
        <v>0</v>
      </c>
      <c r="Q126" s="205">
        <v>0</v>
      </c>
      <c r="R126" s="205">
        <v>0</v>
      </c>
      <c r="S126" s="205">
        <v>0</v>
      </c>
      <c r="T126" s="205">
        <v>0</v>
      </c>
      <c r="U126" s="205">
        <v>0</v>
      </c>
      <c r="V126" s="205">
        <v>0</v>
      </c>
      <c r="W126" s="205">
        <v>0</v>
      </c>
      <c r="X126" s="205">
        <v>0</v>
      </c>
      <c r="Y126" s="205">
        <v>0</v>
      </c>
      <c r="Z126" s="205">
        <v>0</v>
      </c>
      <c r="AA126" s="205">
        <v>0</v>
      </c>
      <c r="AB126" s="205">
        <v>0</v>
      </c>
      <c r="AC126" s="205">
        <v>0</v>
      </c>
      <c r="AD126" s="205">
        <v>0</v>
      </c>
      <c r="AE126" s="205">
        <v>0</v>
      </c>
      <c r="AF126" s="205">
        <v>0</v>
      </c>
      <c r="AG126" s="205">
        <v>0</v>
      </c>
      <c r="AH126" s="205">
        <v>0</v>
      </c>
      <c r="AI126" s="205">
        <v>0</v>
      </c>
      <c r="AJ126" s="205">
        <v>0</v>
      </c>
      <c r="AK126" s="205">
        <v>0</v>
      </c>
      <c r="AL126" s="205">
        <v>0</v>
      </c>
      <c r="AM126" s="205">
        <v>0</v>
      </c>
      <c r="AN126" s="205">
        <v>0</v>
      </c>
      <c r="AO126" s="205">
        <v>0</v>
      </c>
      <c r="AP126" s="205">
        <v>0</v>
      </c>
      <c r="AQ126" s="205">
        <v>0</v>
      </c>
      <c r="AR126" s="205">
        <v>0</v>
      </c>
      <c r="AS126" s="205">
        <v>0</v>
      </c>
      <c r="AT126" s="205">
        <v>0</v>
      </c>
      <c r="AU126" s="205">
        <v>0</v>
      </c>
    </row>
    <row r="127" spans="1:47" x14ac:dyDescent="0.3">
      <c r="A127" s="203">
        <f t="shared" si="1"/>
        <v>4</v>
      </c>
      <c r="B127" s="203" t="str">
        <f t="shared" si="1"/>
        <v>ETHIOPIA</v>
      </c>
      <c r="C127" s="203">
        <v>4</v>
      </c>
      <c r="E127" s="205">
        <v>3</v>
      </c>
      <c r="F127" s="206" t="s">
        <v>544</v>
      </c>
      <c r="G127" s="205">
        <v>6</v>
      </c>
      <c r="H127" s="205">
        <v>0</v>
      </c>
      <c r="I127" s="205">
        <v>0</v>
      </c>
      <c r="J127" s="205">
        <v>0</v>
      </c>
      <c r="K127" s="205">
        <v>0</v>
      </c>
      <c r="L127" s="205">
        <v>0</v>
      </c>
      <c r="M127" s="205">
        <v>0</v>
      </c>
      <c r="N127" s="205">
        <v>0</v>
      </c>
      <c r="O127" s="205">
        <v>0</v>
      </c>
      <c r="P127" s="205">
        <v>0</v>
      </c>
      <c r="Q127" s="205">
        <v>0</v>
      </c>
      <c r="R127" s="205">
        <v>0</v>
      </c>
      <c r="S127" s="205">
        <v>0</v>
      </c>
      <c r="T127" s="205">
        <v>0</v>
      </c>
      <c r="U127" s="205">
        <v>0</v>
      </c>
      <c r="V127" s="205">
        <v>0</v>
      </c>
      <c r="W127" s="205">
        <v>0</v>
      </c>
      <c r="X127" s="205">
        <v>5</v>
      </c>
      <c r="Y127" s="205">
        <v>0</v>
      </c>
      <c r="Z127" s="205">
        <v>0</v>
      </c>
      <c r="AA127" s="205">
        <v>0</v>
      </c>
      <c r="AB127" s="205">
        <v>0</v>
      </c>
      <c r="AC127" s="205">
        <v>0</v>
      </c>
      <c r="AD127" s="205">
        <v>0</v>
      </c>
      <c r="AE127" s="205">
        <v>0</v>
      </c>
      <c r="AF127" s="205">
        <v>0</v>
      </c>
      <c r="AG127" s="205">
        <v>0</v>
      </c>
      <c r="AH127" s="205">
        <v>0</v>
      </c>
      <c r="AI127" s="205">
        <v>0</v>
      </c>
      <c r="AJ127" s="205">
        <v>0</v>
      </c>
      <c r="AK127" s="205">
        <v>0</v>
      </c>
      <c r="AL127" s="205">
        <v>1</v>
      </c>
      <c r="AM127" s="205">
        <v>0</v>
      </c>
      <c r="AN127" s="205">
        <v>0</v>
      </c>
      <c r="AO127" s="205">
        <v>0</v>
      </c>
      <c r="AP127" s="205">
        <v>0</v>
      </c>
      <c r="AQ127" s="205">
        <v>0</v>
      </c>
      <c r="AR127" s="205">
        <v>0</v>
      </c>
      <c r="AS127" s="205">
        <v>0</v>
      </c>
      <c r="AT127" s="205">
        <v>0</v>
      </c>
      <c r="AU127" s="205">
        <v>0</v>
      </c>
    </row>
    <row r="128" spans="1:47" x14ac:dyDescent="0.3">
      <c r="A128" s="203">
        <f t="shared" si="1"/>
        <v>4</v>
      </c>
      <c r="B128" s="203" t="str">
        <f t="shared" si="1"/>
        <v>FALKLAND ISLANDS (MALVINAS)</v>
      </c>
      <c r="C128" s="203">
        <v>4</v>
      </c>
      <c r="E128" s="205">
        <v>3</v>
      </c>
      <c r="F128" s="206" t="s">
        <v>694</v>
      </c>
      <c r="G128" s="205">
        <v>0</v>
      </c>
      <c r="H128" s="205">
        <v>0</v>
      </c>
      <c r="I128" s="205">
        <v>0</v>
      </c>
      <c r="J128" s="205">
        <v>0</v>
      </c>
      <c r="K128" s="205">
        <v>0</v>
      </c>
      <c r="L128" s="205">
        <v>0</v>
      </c>
      <c r="M128" s="205">
        <v>0</v>
      </c>
      <c r="N128" s="205">
        <v>0</v>
      </c>
      <c r="O128" s="205">
        <v>0</v>
      </c>
      <c r="P128" s="205">
        <v>0</v>
      </c>
      <c r="Q128" s="205">
        <v>0</v>
      </c>
      <c r="R128" s="205">
        <v>0</v>
      </c>
      <c r="S128" s="205">
        <v>0</v>
      </c>
      <c r="T128" s="205">
        <v>0</v>
      </c>
      <c r="U128" s="205">
        <v>0</v>
      </c>
      <c r="V128" s="205">
        <v>0</v>
      </c>
      <c r="W128" s="205">
        <v>0</v>
      </c>
      <c r="X128" s="205">
        <v>0</v>
      </c>
      <c r="Y128" s="205">
        <v>0</v>
      </c>
      <c r="Z128" s="205">
        <v>0</v>
      </c>
      <c r="AA128" s="205">
        <v>0</v>
      </c>
      <c r="AB128" s="205">
        <v>0</v>
      </c>
      <c r="AC128" s="205">
        <v>0</v>
      </c>
      <c r="AD128" s="205">
        <v>0</v>
      </c>
      <c r="AE128" s="205">
        <v>0</v>
      </c>
      <c r="AF128" s="205">
        <v>0</v>
      </c>
      <c r="AG128" s="205">
        <v>0</v>
      </c>
      <c r="AH128" s="205">
        <v>0</v>
      </c>
      <c r="AI128" s="205">
        <v>0</v>
      </c>
      <c r="AJ128" s="205">
        <v>0</v>
      </c>
      <c r="AK128" s="205">
        <v>0</v>
      </c>
      <c r="AL128" s="205">
        <v>0</v>
      </c>
      <c r="AM128" s="205">
        <v>0</v>
      </c>
      <c r="AN128" s="205">
        <v>0</v>
      </c>
      <c r="AO128" s="205">
        <v>0</v>
      </c>
      <c r="AP128" s="205">
        <v>0</v>
      </c>
      <c r="AQ128" s="205">
        <v>0</v>
      </c>
      <c r="AR128" s="205">
        <v>0</v>
      </c>
      <c r="AS128" s="205">
        <v>0</v>
      </c>
      <c r="AT128" s="205">
        <v>0</v>
      </c>
      <c r="AU128" s="205">
        <v>0</v>
      </c>
    </row>
    <row r="129" spans="1:47" x14ac:dyDescent="0.3">
      <c r="A129" s="203">
        <f t="shared" si="1"/>
        <v>4</v>
      </c>
      <c r="B129" s="203" t="str">
        <f t="shared" si="1"/>
        <v>FAROE ISLANDS</v>
      </c>
      <c r="C129" s="203">
        <v>4</v>
      </c>
      <c r="E129" s="205">
        <v>3</v>
      </c>
      <c r="F129" s="206" t="s">
        <v>695</v>
      </c>
      <c r="G129" s="205">
        <v>0</v>
      </c>
      <c r="H129" s="205">
        <v>0</v>
      </c>
      <c r="I129" s="205">
        <v>0</v>
      </c>
      <c r="J129" s="205">
        <v>0</v>
      </c>
      <c r="K129" s="205">
        <v>0</v>
      </c>
      <c r="L129" s="205">
        <v>0</v>
      </c>
      <c r="M129" s="205">
        <v>0</v>
      </c>
      <c r="N129" s="205">
        <v>0</v>
      </c>
      <c r="O129" s="205">
        <v>0</v>
      </c>
      <c r="P129" s="205">
        <v>0</v>
      </c>
      <c r="Q129" s="205">
        <v>0</v>
      </c>
      <c r="R129" s="205">
        <v>0</v>
      </c>
      <c r="S129" s="205">
        <v>0</v>
      </c>
      <c r="T129" s="205">
        <v>0</v>
      </c>
      <c r="U129" s="205">
        <v>0</v>
      </c>
      <c r="V129" s="205">
        <v>0</v>
      </c>
      <c r="W129" s="205">
        <v>0</v>
      </c>
      <c r="X129" s="205">
        <v>0</v>
      </c>
      <c r="Y129" s="205">
        <v>0</v>
      </c>
      <c r="Z129" s="205">
        <v>0</v>
      </c>
      <c r="AA129" s="205">
        <v>0</v>
      </c>
      <c r="AB129" s="205">
        <v>0</v>
      </c>
      <c r="AC129" s="205">
        <v>0</v>
      </c>
      <c r="AD129" s="205">
        <v>0</v>
      </c>
      <c r="AE129" s="205">
        <v>0</v>
      </c>
      <c r="AF129" s="205">
        <v>0</v>
      </c>
      <c r="AG129" s="205">
        <v>0</v>
      </c>
      <c r="AH129" s="205">
        <v>0</v>
      </c>
      <c r="AI129" s="205">
        <v>0</v>
      </c>
      <c r="AJ129" s="205">
        <v>0</v>
      </c>
      <c r="AK129" s="205">
        <v>0</v>
      </c>
      <c r="AL129" s="205">
        <v>0</v>
      </c>
      <c r="AM129" s="205">
        <v>0</v>
      </c>
      <c r="AN129" s="205">
        <v>0</v>
      </c>
      <c r="AO129" s="205">
        <v>0</v>
      </c>
      <c r="AP129" s="205">
        <v>0</v>
      </c>
      <c r="AQ129" s="205">
        <v>0</v>
      </c>
      <c r="AR129" s="205">
        <v>0</v>
      </c>
      <c r="AS129" s="205">
        <v>0</v>
      </c>
      <c r="AT129" s="205">
        <v>0</v>
      </c>
      <c r="AU129" s="205">
        <v>0</v>
      </c>
    </row>
    <row r="130" spans="1:47" x14ac:dyDescent="0.3">
      <c r="A130" s="203">
        <f t="shared" si="1"/>
        <v>4</v>
      </c>
      <c r="B130" s="203" t="str">
        <f t="shared" si="1"/>
        <v>FEDERATED STATES OF MICRONESIA</v>
      </c>
      <c r="C130" s="203">
        <v>4</v>
      </c>
      <c r="E130" s="205">
        <v>3</v>
      </c>
      <c r="F130" s="206" t="s">
        <v>819</v>
      </c>
      <c r="G130" s="205">
        <v>5</v>
      </c>
      <c r="H130" s="205">
        <v>0</v>
      </c>
      <c r="I130" s="205">
        <v>0</v>
      </c>
      <c r="J130" s="205">
        <v>0</v>
      </c>
      <c r="K130" s="205">
        <v>0</v>
      </c>
      <c r="L130" s="205">
        <v>0</v>
      </c>
      <c r="M130" s="205">
        <v>0</v>
      </c>
      <c r="N130" s="205">
        <v>0</v>
      </c>
      <c r="O130" s="205">
        <v>0</v>
      </c>
      <c r="P130" s="205">
        <v>0</v>
      </c>
      <c r="Q130" s="205">
        <v>0</v>
      </c>
      <c r="R130" s="205">
        <v>0</v>
      </c>
      <c r="S130" s="205">
        <v>0</v>
      </c>
      <c r="T130" s="205">
        <v>0</v>
      </c>
      <c r="U130" s="205">
        <v>0</v>
      </c>
      <c r="V130" s="205">
        <v>0</v>
      </c>
      <c r="W130" s="205">
        <v>0</v>
      </c>
      <c r="X130" s="205">
        <v>2</v>
      </c>
      <c r="Y130" s="205">
        <v>0</v>
      </c>
      <c r="Z130" s="205">
        <v>0</v>
      </c>
      <c r="AA130" s="205">
        <v>0</v>
      </c>
      <c r="AB130" s="205">
        <v>0</v>
      </c>
      <c r="AC130" s="205">
        <v>0</v>
      </c>
      <c r="AD130" s="205">
        <v>0</v>
      </c>
      <c r="AE130" s="205">
        <v>0</v>
      </c>
      <c r="AF130" s="205">
        <v>0</v>
      </c>
      <c r="AG130" s="205">
        <v>0</v>
      </c>
      <c r="AH130" s="205">
        <v>3</v>
      </c>
      <c r="AI130" s="205">
        <v>0</v>
      </c>
      <c r="AJ130" s="205">
        <v>0</v>
      </c>
      <c r="AK130" s="205">
        <v>0</v>
      </c>
      <c r="AL130" s="205">
        <v>0</v>
      </c>
      <c r="AM130" s="205">
        <v>0</v>
      </c>
      <c r="AN130" s="205">
        <v>0</v>
      </c>
      <c r="AO130" s="205">
        <v>0</v>
      </c>
      <c r="AP130" s="205">
        <v>0</v>
      </c>
      <c r="AQ130" s="205">
        <v>0</v>
      </c>
      <c r="AR130" s="205">
        <v>0</v>
      </c>
      <c r="AS130" s="205">
        <v>0</v>
      </c>
      <c r="AT130" s="205">
        <v>0</v>
      </c>
      <c r="AU130" s="205">
        <v>0</v>
      </c>
    </row>
    <row r="131" spans="1:47" x14ac:dyDescent="0.3">
      <c r="A131" s="203">
        <f t="shared" ref="A131:B194" si="2">IF(C131&lt;&gt;"",C131,E131)</f>
        <v>4</v>
      </c>
      <c r="B131" s="203" t="str">
        <f t="shared" si="2"/>
        <v>FIJI</v>
      </c>
      <c r="C131" s="203">
        <v>4</v>
      </c>
      <c r="E131" s="205">
        <v>3</v>
      </c>
      <c r="F131" s="206" t="s">
        <v>614</v>
      </c>
      <c r="G131" s="205">
        <v>0</v>
      </c>
      <c r="H131" s="205">
        <v>0</v>
      </c>
      <c r="I131" s="205">
        <v>0</v>
      </c>
      <c r="J131" s="205">
        <v>0</v>
      </c>
      <c r="K131" s="205">
        <v>0</v>
      </c>
      <c r="L131" s="205">
        <v>0</v>
      </c>
      <c r="M131" s="205">
        <v>0</v>
      </c>
      <c r="N131" s="205">
        <v>0</v>
      </c>
      <c r="O131" s="205">
        <v>0</v>
      </c>
      <c r="P131" s="205">
        <v>0</v>
      </c>
      <c r="Q131" s="205">
        <v>0</v>
      </c>
      <c r="R131" s="205">
        <v>0</v>
      </c>
      <c r="S131" s="205">
        <v>0</v>
      </c>
      <c r="T131" s="205">
        <v>0</v>
      </c>
      <c r="U131" s="205">
        <v>0</v>
      </c>
      <c r="V131" s="205">
        <v>0</v>
      </c>
      <c r="W131" s="205">
        <v>0</v>
      </c>
      <c r="X131" s="205">
        <v>0</v>
      </c>
      <c r="Y131" s="205">
        <v>0</v>
      </c>
      <c r="Z131" s="205">
        <v>0</v>
      </c>
      <c r="AA131" s="205">
        <v>0</v>
      </c>
      <c r="AB131" s="205">
        <v>0</v>
      </c>
      <c r="AC131" s="205">
        <v>0</v>
      </c>
      <c r="AD131" s="205">
        <v>0</v>
      </c>
      <c r="AE131" s="205">
        <v>0</v>
      </c>
      <c r="AF131" s="205">
        <v>0</v>
      </c>
      <c r="AG131" s="205">
        <v>0</v>
      </c>
      <c r="AH131" s="205">
        <v>0</v>
      </c>
      <c r="AI131" s="205">
        <v>0</v>
      </c>
      <c r="AJ131" s="205">
        <v>0</v>
      </c>
      <c r="AK131" s="205">
        <v>0</v>
      </c>
      <c r="AL131" s="205">
        <v>0</v>
      </c>
      <c r="AM131" s="205">
        <v>0</v>
      </c>
      <c r="AN131" s="205">
        <v>0</v>
      </c>
      <c r="AO131" s="205">
        <v>0</v>
      </c>
      <c r="AP131" s="205">
        <v>0</v>
      </c>
      <c r="AQ131" s="205">
        <v>0</v>
      </c>
      <c r="AR131" s="205">
        <v>0</v>
      </c>
      <c r="AS131" s="205">
        <v>0</v>
      </c>
      <c r="AT131" s="205">
        <v>0</v>
      </c>
      <c r="AU131" s="205">
        <v>0</v>
      </c>
    </row>
    <row r="132" spans="1:47" x14ac:dyDescent="0.3">
      <c r="A132" s="203">
        <f t="shared" si="2"/>
        <v>4</v>
      </c>
      <c r="B132" s="203" t="str">
        <f t="shared" si="2"/>
        <v>FINLAND</v>
      </c>
      <c r="C132" s="203">
        <v>4</v>
      </c>
      <c r="E132" s="205">
        <v>3</v>
      </c>
      <c r="F132" s="206" t="s">
        <v>602</v>
      </c>
      <c r="G132" s="205">
        <v>0</v>
      </c>
      <c r="H132" s="205">
        <v>0</v>
      </c>
      <c r="I132" s="205">
        <v>0</v>
      </c>
      <c r="J132" s="205">
        <v>0</v>
      </c>
      <c r="K132" s="205">
        <v>0</v>
      </c>
      <c r="L132" s="205">
        <v>0</v>
      </c>
      <c r="M132" s="205">
        <v>0</v>
      </c>
      <c r="N132" s="205">
        <v>0</v>
      </c>
      <c r="O132" s="205">
        <v>0</v>
      </c>
      <c r="P132" s="205">
        <v>0</v>
      </c>
      <c r="Q132" s="205">
        <v>0</v>
      </c>
      <c r="R132" s="205">
        <v>0</v>
      </c>
      <c r="S132" s="205">
        <v>0</v>
      </c>
      <c r="T132" s="205">
        <v>0</v>
      </c>
      <c r="U132" s="205">
        <v>0</v>
      </c>
      <c r="V132" s="205">
        <v>0</v>
      </c>
      <c r="W132" s="205">
        <v>0</v>
      </c>
      <c r="X132" s="205">
        <v>0</v>
      </c>
      <c r="Y132" s="205">
        <v>0</v>
      </c>
      <c r="Z132" s="205">
        <v>0</v>
      </c>
      <c r="AA132" s="205">
        <v>0</v>
      </c>
      <c r="AB132" s="205">
        <v>0</v>
      </c>
      <c r="AC132" s="205">
        <v>0</v>
      </c>
      <c r="AD132" s="205">
        <v>0</v>
      </c>
      <c r="AE132" s="205">
        <v>0</v>
      </c>
      <c r="AF132" s="205">
        <v>0</v>
      </c>
      <c r="AG132" s="205">
        <v>0</v>
      </c>
      <c r="AH132" s="205">
        <v>0</v>
      </c>
      <c r="AI132" s="205">
        <v>0</v>
      </c>
      <c r="AJ132" s="205">
        <v>0</v>
      </c>
      <c r="AK132" s="205">
        <v>0</v>
      </c>
      <c r="AL132" s="205">
        <v>0</v>
      </c>
      <c r="AM132" s="205">
        <v>0</v>
      </c>
      <c r="AN132" s="205">
        <v>0</v>
      </c>
      <c r="AO132" s="205">
        <v>0</v>
      </c>
      <c r="AP132" s="205">
        <v>0</v>
      </c>
      <c r="AQ132" s="205">
        <v>0</v>
      </c>
      <c r="AR132" s="205">
        <v>0</v>
      </c>
      <c r="AS132" s="205">
        <v>0</v>
      </c>
      <c r="AT132" s="205">
        <v>0</v>
      </c>
      <c r="AU132" s="205">
        <v>0</v>
      </c>
    </row>
    <row r="133" spans="1:47" x14ac:dyDescent="0.3">
      <c r="A133" s="203">
        <f t="shared" si="2"/>
        <v>4</v>
      </c>
      <c r="B133" s="203" t="str">
        <f t="shared" si="2"/>
        <v>FRANCE</v>
      </c>
      <c r="C133" s="203">
        <v>4</v>
      </c>
      <c r="E133" s="205">
        <v>3</v>
      </c>
      <c r="F133" s="206" t="s">
        <v>503</v>
      </c>
      <c r="G133" s="205">
        <v>1</v>
      </c>
      <c r="H133" s="205">
        <v>0</v>
      </c>
      <c r="I133" s="205">
        <v>0</v>
      </c>
      <c r="J133" s="205">
        <v>0</v>
      </c>
      <c r="K133" s="205">
        <v>0</v>
      </c>
      <c r="L133" s="205">
        <v>0</v>
      </c>
      <c r="M133" s="205">
        <v>0</v>
      </c>
      <c r="N133" s="205">
        <v>0</v>
      </c>
      <c r="O133" s="205">
        <v>0</v>
      </c>
      <c r="P133" s="205">
        <v>0</v>
      </c>
      <c r="Q133" s="205">
        <v>0</v>
      </c>
      <c r="R133" s="205">
        <v>0</v>
      </c>
      <c r="S133" s="205">
        <v>0</v>
      </c>
      <c r="T133" s="205">
        <v>0</v>
      </c>
      <c r="U133" s="205">
        <v>0</v>
      </c>
      <c r="V133" s="205">
        <v>0</v>
      </c>
      <c r="W133" s="205">
        <v>0</v>
      </c>
      <c r="X133" s="205">
        <v>1</v>
      </c>
      <c r="Y133" s="205">
        <v>0</v>
      </c>
      <c r="Z133" s="205">
        <v>0</v>
      </c>
      <c r="AA133" s="205">
        <v>0</v>
      </c>
      <c r="AB133" s="205">
        <v>0</v>
      </c>
      <c r="AC133" s="205">
        <v>0</v>
      </c>
      <c r="AD133" s="205">
        <v>0</v>
      </c>
      <c r="AE133" s="205">
        <v>0</v>
      </c>
      <c r="AF133" s="205">
        <v>0</v>
      </c>
      <c r="AG133" s="205">
        <v>0</v>
      </c>
      <c r="AH133" s="205">
        <v>0</v>
      </c>
      <c r="AI133" s="205">
        <v>0</v>
      </c>
      <c r="AJ133" s="205">
        <v>0</v>
      </c>
      <c r="AK133" s="205">
        <v>0</v>
      </c>
      <c r="AL133" s="205">
        <v>0</v>
      </c>
      <c r="AM133" s="205">
        <v>0</v>
      </c>
      <c r="AN133" s="205">
        <v>0</v>
      </c>
      <c r="AO133" s="205">
        <v>0</v>
      </c>
      <c r="AP133" s="205">
        <v>0</v>
      </c>
      <c r="AQ133" s="205">
        <v>0</v>
      </c>
      <c r="AR133" s="205">
        <v>0</v>
      </c>
      <c r="AS133" s="205">
        <v>0</v>
      </c>
      <c r="AT133" s="205">
        <v>0</v>
      </c>
      <c r="AU133" s="205">
        <v>0</v>
      </c>
    </row>
    <row r="134" spans="1:47" x14ac:dyDescent="0.3">
      <c r="A134" s="203">
        <f t="shared" si="2"/>
        <v>4</v>
      </c>
      <c r="B134" s="203" t="str">
        <f t="shared" si="2"/>
        <v>FRENCH GUIANA</v>
      </c>
      <c r="C134" s="203">
        <v>4</v>
      </c>
      <c r="E134" s="205">
        <v>3</v>
      </c>
      <c r="F134" s="206" t="s">
        <v>697</v>
      </c>
      <c r="G134" s="205">
        <v>0</v>
      </c>
      <c r="H134" s="205">
        <v>0</v>
      </c>
      <c r="I134" s="205">
        <v>0</v>
      </c>
      <c r="J134" s="205">
        <v>0</v>
      </c>
      <c r="K134" s="205">
        <v>0</v>
      </c>
      <c r="L134" s="205">
        <v>0</v>
      </c>
      <c r="M134" s="205">
        <v>0</v>
      </c>
      <c r="N134" s="205">
        <v>0</v>
      </c>
      <c r="O134" s="205">
        <v>0</v>
      </c>
      <c r="P134" s="205">
        <v>0</v>
      </c>
      <c r="Q134" s="205">
        <v>0</v>
      </c>
      <c r="R134" s="205">
        <v>0</v>
      </c>
      <c r="S134" s="205">
        <v>0</v>
      </c>
      <c r="T134" s="205">
        <v>0</v>
      </c>
      <c r="U134" s="205">
        <v>0</v>
      </c>
      <c r="V134" s="205">
        <v>0</v>
      </c>
      <c r="W134" s="205">
        <v>0</v>
      </c>
      <c r="X134" s="205">
        <v>0</v>
      </c>
      <c r="Y134" s="205">
        <v>0</v>
      </c>
      <c r="Z134" s="205">
        <v>0</v>
      </c>
      <c r="AA134" s="205">
        <v>0</v>
      </c>
      <c r="AB134" s="205">
        <v>0</v>
      </c>
      <c r="AC134" s="205">
        <v>0</v>
      </c>
      <c r="AD134" s="205">
        <v>0</v>
      </c>
      <c r="AE134" s="205">
        <v>0</v>
      </c>
      <c r="AF134" s="205">
        <v>0</v>
      </c>
      <c r="AG134" s="205">
        <v>0</v>
      </c>
      <c r="AH134" s="205">
        <v>0</v>
      </c>
      <c r="AI134" s="205">
        <v>0</v>
      </c>
      <c r="AJ134" s="205">
        <v>0</v>
      </c>
      <c r="AK134" s="205">
        <v>0</v>
      </c>
      <c r="AL134" s="205">
        <v>0</v>
      </c>
      <c r="AM134" s="205">
        <v>0</v>
      </c>
      <c r="AN134" s="205">
        <v>0</v>
      </c>
      <c r="AO134" s="205">
        <v>0</v>
      </c>
      <c r="AP134" s="205">
        <v>0</v>
      </c>
      <c r="AQ134" s="205">
        <v>0</v>
      </c>
      <c r="AR134" s="205">
        <v>0</v>
      </c>
      <c r="AS134" s="205">
        <v>0</v>
      </c>
      <c r="AT134" s="205">
        <v>0</v>
      </c>
      <c r="AU134" s="205">
        <v>0</v>
      </c>
    </row>
    <row r="135" spans="1:47" x14ac:dyDescent="0.3">
      <c r="A135" s="203">
        <f t="shared" si="2"/>
        <v>4</v>
      </c>
      <c r="B135" s="203" t="str">
        <f t="shared" si="2"/>
        <v>FRENCH POLYNESIA</v>
      </c>
      <c r="C135" s="203">
        <v>4</v>
      </c>
      <c r="E135" s="205">
        <v>3</v>
      </c>
      <c r="F135" s="206" t="s">
        <v>698</v>
      </c>
      <c r="G135" s="205">
        <v>0</v>
      </c>
      <c r="H135" s="205">
        <v>0</v>
      </c>
      <c r="I135" s="205">
        <v>0</v>
      </c>
      <c r="J135" s="205">
        <v>0</v>
      </c>
      <c r="K135" s="205">
        <v>0</v>
      </c>
      <c r="L135" s="205">
        <v>0</v>
      </c>
      <c r="M135" s="205">
        <v>0</v>
      </c>
      <c r="N135" s="205">
        <v>0</v>
      </c>
      <c r="O135" s="205">
        <v>0</v>
      </c>
      <c r="P135" s="205">
        <v>0</v>
      </c>
      <c r="Q135" s="205">
        <v>0</v>
      </c>
      <c r="R135" s="205">
        <v>0</v>
      </c>
      <c r="S135" s="205">
        <v>0</v>
      </c>
      <c r="T135" s="205">
        <v>0</v>
      </c>
      <c r="U135" s="205">
        <v>0</v>
      </c>
      <c r="V135" s="205">
        <v>0</v>
      </c>
      <c r="W135" s="205">
        <v>0</v>
      </c>
      <c r="X135" s="205">
        <v>0</v>
      </c>
      <c r="Y135" s="205">
        <v>0</v>
      </c>
      <c r="Z135" s="205">
        <v>0</v>
      </c>
      <c r="AA135" s="205">
        <v>0</v>
      </c>
      <c r="AB135" s="205">
        <v>0</v>
      </c>
      <c r="AC135" s="205">
        <v>0</v>
      </c>
      <c r="AD135" s="205">
        <v>0</v>
      </c>
      <c r="AE135" s="205">
        <v>0</v>
      </c>
      <c r="AF135" s="205">
        <v>0</v>
      </c>
      <c r="AG135" s="205">
        <v>0</v>
      </c>
      <c r="AH135" s="205">
        <v>0</v>
      </c>
      <c r="AI135" s="205">
        <v>0</v>
      </c>
      <c r="AJ135" s="205">
        <v>0</v>
      </c>
      <c r="AK135" s="205">
        <v>0</v>
      </c>
      <c r="AL135" s="205">
        <v>0</v>
      </c>
      <c r="AM135" s="205">
        <v>0</v>
      </c>
      <c r="AN135" s="205">
        <v>0</v>
      </c>
      <c r="AO135" s="205">
        <v>0</v>
      </c>
      <c r="AP135" s="205">
        <v>0</v>
      </c>
      <c r="AQ135" s="205">
        <v>0</v>
      </c>
      <c r="AR135" s="205">
        <v>0</v>
      </c>
      <c r="AS135" s="205">
        <v>0</v>
      </c>
      <c r="AT135" s="205">
        <v>0</v>
      </c>
      <c r="AU135" s="205">
        <v>0</v>
      </c>
    </row>
    <row r="136" spans="1:47" x14ac:dyDescent="0.3">
      <c r="A136" s="203">
        <f t="shared" si="2"/>
        <v>4</v>
      </c>
      <c r="B136" s="203" t="str">
        <f t="shared" si="2"/>
        <v>FRENCH SOUTHERN TERRITORIES</v>
      </c>
      <c r="C136" s="203">
        <v>4</v>
      </c>
      <c r="E136" s="205">
        <v>3</v>
      </c>
      <c r="F136" s="206" t="s">
        <v>699</v>
      </c>
      <c r="G136" s="205">
        <v>0</v>
      </c>
      <c r="H136" s="205">
        <v>0</v>
      </c>
      <c r="I136" s="205">
        <v>0</v>
      </c>
      <c r="J136" s="205">
        <v>0</v>
      </c>
      <c r="K136" s="205">
        <v>0</v>
      </c>
      <c r="L136" s="205">
        <v>0</v>
      </c>
      <c r="M136" s="205">
        <v>0</v>
      </c>
      <c r="N136" s="205">
        <v>0</v>
      </c>
      <c r="O136" s="205">
        <v>0</v>
      </c>
      <c r="P136" s="205">
        <v>0</v>
      </c>
      <c r="Q136" s="205">
        <v>0</v>
      </c>
      <c r="R136" s="205">
        <v>0</v>
      </c>
      <c r="S136" s="205">
        <v>0</v>
      </c>
      <c r="T136" s="205">
        <v>0</v>
      </c>
      <c r="U136" s="205">
        <v>0</v>
      </c>
      <c r="V136" s="205">
        <v>0</v>
      </c>
      <c r="W136" s="205">
        <v>0</v>
      </c>
      <c r="X136" s="205">
        <v>0</v>
      </c>
      <c r="Y136" s="205">
        <v>0</v>
      </c>
      <c r="Z136" s="205">
        <v>0</v>
      </c>
      <c r="AA136" s="205">
        <v>0</v>
      </c>
      <c r="AB136" s="205">
        <v>0</v>
      </c>
      <c r="AC136" s="205">
        <v>0</v>
      </c>
      <c r="AD136" s="205">
        <v>0</v>
      </c>
      <c r="AE136" s="205">
        <v>0</v>
      </c>
      <c r="AF136" s="205">
        <v>0</v>
      </c>
      <c r="AG136" s="205">
        <v>0</v>
      </c>
      <c r="AH136" s="205">
        <v>0</v>
      </c>
      <c r="AI136" s="205">
        <v>0</v>
      </c>
      <c r="AJ136" s="205">
        <v>0</v>
      </c>
      <c r="AK136" s="205">
        <v>0</v>
      </c>
      <c r="AL136" s="205">
        <v>0</v>
      </c>
      <c r="AM136" s="205">
        <v>0</v>
      </c>
      <c r="AN136" s="205">
        <v>0</v>
      </c>
      <c r="AO136" s="205">
        <v>0</v>
      </c>
      <c r="AP136" s="205">
        <v>0</v>
      </c>
      <c r="AQ136" s="205">
        <v>0</v>
      </c>
      <c r="AR136" s="205">
        <v>0</v>
      </c>
      <c r="AS136" s="205">
        <v>0</v>
      </c>
      <c r="AT136" s="205">
        <v>0</v>
      </c>
      <c r="AU136" s="205">
        <v>0</v>
      </c>
    </row>
    <row r="137" spans="1:47" x14ac:dyDescent="0.3">
      <c r="A137" s="203">
        <f t="shared" si="2"/>
        <v>4</v>
      </c>
      <c r="B137" s="203" t="str">
        <f t="shared" si="2"/>
        <v>GABON</v>
      </c>
      <c r="C137" s="203">
        <v>4</v>
      </c>
      <c r="E137" s="205">
        <v>3</v>
      </c>
      <c r="F137" s="206" t="s">
        <v>545</v>
      </c>
      <c r="G137" s="205">
        <v>0</v>
      </c>
      <c r="H137" s="205">
        <v>0</v>
      </c>
      <c r="I137" s="205">
        <v>0</v>
      </c>
      <c r="J137" s="205">
        <v>0</v>
      </c>
      <c r="K137" s="205">
        <v>0</v>
      </c>
      <c r="L137" s="205">
        <v>0</v>
      </c>
      <c r="M137" s="205">
        <v>0</v>
      </c>
      <c r="N137" s="205">
        <v>0</v>
      </c>
      <c r="O137" s="205">
        <v>0</v>
      </c>
      <c r="P137" s="205">
        <v>0</v>
      </c>
      <c r="Q137" s="205">
        <v>0</v>
      </c>
      <c r="R137" s="205">
        <v>0</v>
      </c>
      <c r="S137" s="205">
        <v>0</v>
      </c>
      <c r="T137" s="205">
        <v>0</v>
      </c>
      <c r="U137" s="205">
        <v>0</v>
      </c>
      <c r="V137" s="205">
        <v>0</v>
      </c>
      <c r="W137" s="205">
        <v>0</v>
      </c>
      <c r="X137" s="205">
        <v>0</v>
      </c>
      <c r="Y137" s="205">
        <v>0</v>
      </c>
      <c r="Z137" s="205">
        <v>0</v>
      </c>
      <c r="AA137" s="205">
        <v>0</v>
      </c>
      <c r="AB137" s="205">
        <v>0</v>
      </c>
      <c r="AC137" s="205">
        <v>0</v>
      </c>
      <c r="AD137" s="205">
        <v>0</v>
      </c>
      <c r="AE137" s="205">
        <v>0</v>
      </c>
      <c r="AF137" s="205">
        <v>0</v>
      </c>
      <c r="AG137" s="205">
        <v>0</v>
      </c>
      <c r="AH137" s="205">
        <v>0</v>
      </c>
      <c r="AI137" s="205">
        <v>0</v>
      </c>
      <c r="AJ137" s="205">
        <v>0</v>
      </c>
      <c r="AK137" s="205">
        <v>0</v>
      </c>
      <c r="AL137" s="205">
        <v>0</v>
      </c>
      <c r="AM137" s="205">
        <v>0</v>
      </c>
      <c r="AN137" s="205">
        <v>0</v>
      </c>
      <c r="AO137" s="205">
        <v>0</v>
      </c>
      <c r="AP137" s="205">
        <v>0</v>
      </c>
      <c r="AQ137" s="205">
        <v>0</v>
      </c>
      <c r="AR137" s="205">
        <v>0</v>
      </c>
      <c r="AS137" s="205">
        <v>0</v>
      </c>
      <c r="AT137" s="205">
        <v>0</v>
      </c>
      <c r="AU137" s="205">
        <v>0</v>
      </c>
    </row>
    <row r="138" spans="1:47" x14ac:dyDescent="0.3">
      <c r="A138" s="203">
        <f t="shared" si="2"/>
        <v>4</v>
      </c>
      <c r="B138" s="203" t="str">
        <f t="shared" si="2"/>
        <v>GAMBIA</v>
      </c>
      <c r="C138" s="203">
        <v>4</v>
      </c>
      <c r="E138" s="205">
        <v>3</v>
      </c>
      <c r="F138" s="206" t="s">
        <v>546</v>
      </c>
      <c r="G138" s="205">
        <v>0</v>
      </c>
      <c r="H138" s="205">
        <v>0</v>
      </c>
      <c r="I138" s="205">
        <v>0</v>
      </c>
      <c r="J138" s="205">
        <v>0</v>
      </c>
      <c r="K138" s="205">
        <v>0</v>
      </c>
      <c r="L138" s="205">
        <v>0</v>
      </c>
      <c r="M138" s="205">
        <v>0</v>
      </c>
      <c r="N138" s="205">
        <v>0</v>
      </c>
      <c r="O138" s="205">
        <v>0</v>
      </c>
      <c r="P138" s="205">
        <v>0</v>
      </c>
      <c r="Q138" s="205">
        <v>0</v>
      </c>
      <c r="R138" s="205">
        <v>0</v>
      </c>
      <c r="S138" s="205">
        <v>0</v>
      </c>
      <c r="T138" s="205">
        <v>0</v>
      </c>
      <c r="U138" s="205">
        <v>0</v>
      </c>
      <c r="V138" s="205">
        <v>0</v>
      </c>
      <c r="W138" s="205">
        <v>0</v>
      </c>
      <c r="X138" s="205">
        <v>0</v>
      </c>
      <c r="Y138" s="205">
        <v>0</v>
      </c>
      <c r="Z138" s="205">
        <v>0</v>
      </c>
      <c r="AA138" s="205">
        <v>0</v>
      </c>
      <c r="AB138" s="205">
        <v>0</v>
      </c>
      <c r="AC138" s="205">
        <v>0</v>
      </c>
      <c r="AD138" s="205">
        <v>0</v>
      </c>
      <c r="AE138" s="205">
        <v>0</v>
      </c>
      <c r="AF138" s="205">
        <v>0</v>
      </c>
      <c r="AG138" s="205">
        <v>0</v>
      </c>
      <c r="AH138" s="205">
        <v>0</v>
      </c>
      <c r="AI138" s="205">
        <v>0</v>
      </c>
      <c r="AJ138" s="205">
        <v>0</v>
      </c>
      <c r="AK138" s="205">
        <v>0</v>
      </c>
      <c r="AL138" s="205">
        <v>0</v>
      </c>
      <c r="AM138" s="205">
        <v>0</v>
      </c>
      <c r="AN138" s="205">
        <v>0</v>
      </c>
      <c r="AO138" s="205">
        <v>0</v>
      </c>
      <c r="AP138" s="205">
        <v>0</v>
      </c>
      <c r="AQ138" s="205">
        <v>0</v>
      </c>
      <c r="AR138" s="205">
        <v>0</v>
      </c>
      <c r="AS138" s="205">
        <v>0</v>
      </c>
      <c r="AT138" s="205">
        <v>0</v>
      </c>
      <c r="AU138" s="205">
        <v>0</v>
      </c>
    </row>
    <row r="139" spans="1:47" x14ac:dyDescent="0.3">
      <c r="A139" s="203">
        <f t="shared" si="2"/>
        <v>4</v>
      </c>
      <c r="B139" s="203" t="str">
        <f t="shared" si="2"/>
        <v>GEORGIA (Country)</v>
      </c>
      <c r="C139" s="203">
        <v>4</v>
      </c>
      <c r="E139" s="205">
        <v>3</v>
      </c>
      <c r="F139" s="206" t="s">
        <v>700</v>
      </c>
      <c r="G139" s="205">
        <v>6</v>
      </c>
      <c r="H139" s="205">
        <v>0</v>
      </c>
      <c r="I139" s="205">
        <v>0</v>
      </c>
      <c r="J139" s="205">
        <v>0</v>
      </c>
      <c r="K139" s="205">
        <v>0</v>
      </c>
      <c r="L139" s="205">
        <v>0</v>
      </c>
      <c r="M139" s="205">
        <v>0</v>
      </c>
      <c r="N139" s="205">
        <v>0</v>
      </c>
      <c r="O139" s="205">
        <v>0</v>
      </c>
      <c r="P139" s="205">
        <v>0</v>
      </c>
      <c r="Q139" s="205">
        <v>0</v>
      </c>
      <c r="R139" s="205">
        <v>0</v>
      </c>
      <c r="S139" s="205">
        <v>0</v>
      </c>
      <c r="T139" s="205">
        <v>0</v>
      </c>
      <c r="U139" s="205">
        <v>0</v>
      </c>
      <c r="V139" s="205">
        <v>0</v>
      </c>
      <c r="W139" s="205">
        <v>0</v>
      </c>
      <c r="X139" s="205">
        <v>1</v>
      </c>
      <c r="Y139" s="205">
        <v>0</v>
      </c>
      <c r="Z139" s="205">
        <v>0</v>
      </c>
      <c r="AA139" s="205">
        <v>0</v>
      </c>
      <c r="AB139" s="205">
        <v>0</v>
      </c>
      <c r="AC139" s="205">
        <v>0</v>
      </c>
      <c r="AD139" s="205">
        <v>0</v>
      </c>
      <c r="AE139" s="205">
        <v>0</v>
      </c>
      <c r="AF139" s="205">
        <v>0</v>
      </c>
      <c r="AG139" s="205">
        <v>0</v>
      </c>
      <c r="AH139" s="205">
        <v>0</v>
      </c>
      <c r="AI139" s="205">
        <v>0</v>
      </c>
      <c r="AJ139" s="205">
        <v>0</v>
      </c>
      <c r="AK139" s="205">
        <v>0</v>
      </c>
      <c r="AL139" s="205">
        <v>5</v>
      </c>
      <c r="AM139" s="205">
        <v>0</v>
      </c>
      <c r="AN139" s="205">
        <v>0</v>
      </c>
      <c r="AO139" s="205">
        <v>0</v>
      </c>
      <c r="AP139" s="205">
        <v>0</v>
      </c>
      <c r="AQ139" s="205">
        <v>0</v>
      </c>
      <c r="AR139" s="205">
        <v>0</v>
      </c>
      <c r="AS139" s="205">
        <v>0</v>
      </c>
      <c r="AT139" s="205">
        <v>0</v>
      </c>
      <c r="AU139" s="205">
        <v>0</v>
      </c>
    </row>
    <row r="140" spans="1:47" x14ac:dyDescent="0.3">
      <c r="A140" s="203">
        <f t="shared" si="2"/>
        <v>4</v>
      </c>
      <c r="B140" s="203" t="str">
        <f t="shared" si="2"/>
        <v>GERMANY</v>
      </c>
      <c r="C140" s="203">
        <v>4</v>
      </c>
      <c r="E140" s="205">
        <v>3</v>
      </c>
      <c r="F140" s="206" t="s">
        <v>322</v>
      </c>
      <c r="G140" s="205">
        <v>21</v>
      </c>
      <c r="H140" s="205">
        <v>0</v>
      </c>
      <c r="I140" s="205">
        <v>0</v>
      </c>
      <c r="J140" s="205">
        <v>0</v>
      </c>
      <c r="K140" s="205">
        <v>0</v>
      </c>
      <c r="L140" s="205">
        <v>0</v>
      </c>
      <c r="M140" s="205">
        <v>1</v>
      </c>
      <c r="N140" s="205">
        <v>0</v>
      </c>
      <c r="O140" s="205">
        <v>0</v>
      </c>
      <c r="P140" s="205">
        <v>0</v>
      </c>
      <c r="Q140" s="205">
        <v>0</v>
      </c>
      <c r="R140" s="205">
        <v>0</v>
      </c>
      <c r="S140" s="205">
        <v>0</v>
      </c>
      <c r="T140" s="205">
        <v>0</v>
      </c>
      <c r="U140" s="205">
        <v>0</v>
      </c>
      <c r="V140" s="205">
        <v>0</v>
      </c>
      <c r="W140" s="205">
        <v>0</v>
      </c>
      <c r="X140" s="205">
        <v>16</v>
      </c>
      <c r="Y140" s="205">
        <v>0</v>
      </c>
      <c r="Z140" s="205">
        <v>0</v>
      </c>
      <c r="AA140" s="205">
        <v>0</v>
      </c>
      <c r="AB140" s="205">
        <v>0</v>
      </c>
      <c r="AC140" s="205">
        <v>0</v>
      </c>
      <c r="AD140" s="205">
        <v>0</v>
      </c>
      <c r="AE140" s="205">
        <v>0</v>
      </c>
      <c r="AF140" s="205">
        <v>0</v>
      </c>
      <c r="AG140" s="205">
        <v>0</v>
      </c>
      <c r="AH140" s="205">
        <v>1</v>
      </c>
      <c r="AI140" s="205">
        <v>0</v>
      </c>
      <c r="AJ140" s="205">
        <v>0</v>
      </c>
      <c r="AK140" s="205">
        <v>0</v>
      </c>
      <c r="AL140" s="205">
        <v>2</v>
      </c>
      <c r="AM140" s="205">
        <v>0</v>
      </c>
      <c r="AN140" s="205">
        <v>0</v>
      </c>
      <c r="AO140" s="205">
        <v>0</v>
      </c>
      <c r="AP140" s="205">
        <v>0</v>
      </c>
      <c r="AQ140" s="205">
        <v>0</v>
      </c>
      <c r="AR140" s="205">
        <v>0</v>
      </c>
      <c r="AS140" s="205">
        <v>0</v>
      </c>
      <c r="AT140" s="205">
        <v>1</v>
      </c>
      <c r="AU140" s="205">
        <v>0</v>
      </c>
    </row>
    <row r="141" spans="1:47" x14ac:dyDescent="0.3">
      <c r="A141" s="203">
        <f t="shared" si="2"/>
        <v>4</v>
      </c>
      <c r="B141" s="203" t="str">
        <f t="shared" si="2"/>
        <v>GHANA</v>
      </c>
      <c r="C141" s="203">
        <v>4</v>
      </c>
      <c r="E141" s="205">
        <v>3</v>
      </c>
      <c r="F141" s="206" t="s">
        <v>547</v>
      </c>
      <c r="G141" s="205">
        <v>6</v>
      </c>
      <c r="H141" s="205">
        <v>0</v>
      </c>
      <c r="I141" s="205">
        <v>0</v>
      </c>
      <c r="J141" s="205">
        <v>0</v>
      </c>
      <c r="K141" s="205">
        <v>0</v>
      </c>
      <c r="L141" s="205">
        <v>0</v>
      </c>
      <c r="M141" s="205">
        <v>0</v>
      </c>
      <c r="N141" s="205">
        <v>0</v>
      </c>
      <c r="O141" s="205">
        <v>0</v>
      </c>
      <c r="P141" s="205">
        <v>0</v>
      </c>
      <c r="Q141" s="205">
        <v>0</v>
      </c>
      <c r="R141" s="205">
        <v>1</v>
      </c>
      <c r="S141" s="205">
        <v>0</v>
      </c>
      <c r="T141" s="205">
        <v>0</v>
      </c>
      <c r="U141" s="205">
        <v>0</v>
      </c>
      <c r="V141" s="205">
        <v>0</v>
      </c>
      <c r="W141" s="205">
        <v>0</v>
      </c>
      <c r="X141" s="205">
        <v>3</v>
      </c>
      <c r="Y141" s="205">
        <v>0</v>
      </c>
      <c r="Z141" s="205">
        <v>0</v>
      </c>
      <c r="AA141" s="205">
        <v>0</v>
      </c>
      <c r="AB141" s="205">
        <v>0</v>
      </c>
      <c r="AC141" s="205">
        <v>0</v>
      </c>
      <c r="AD141" s="205">
        <v>0</v>
      </c>
      <c r="AE141" s="205">
        <v>0</v>
      </c>
      <c r="AF141" s="205">
        <v>0</v>
      </c>
      <c r="AG141" s="205">
        <v>0</v>
      </c>
      <c r="AH141" s="205">
        <v>0</v>
      </c>
      <c r="AI141" s="205">
        <v>0</v>
      </c>
      <c r="AJ141" s="205">
        <v>0</v>
      </c>
      <c r="AK141" s="205">
        <v>0</v>
      </c>
      <c r="AL141" s="205">
        <v>2</v>
      </c>
      <c r="AM141" s="205">
        <v>0</v>
      </c>
      <c r="AN141" s="205">
        <v>0</v>
      </c>
      <c r="AO141" s="205">
        <v>0</v>
      </c>
      <c r="AP141" s="205">
        <v>0</v>
      </c>
      <c r="AQ141" s="205">
        <v>0</v>
      </c>
      <c r="AR141" s="205">
        <v>0</v>
      </c>
      <c r="AS141" s="205">
        <v>0</v>
      </c>
      <c r="AT141" s="205">
        <v>0</v>
      </c>
      <c r="AU141" s="205">
        <v>0</v>
      </c>
    </row>
    <row r="142" spans="1:47" x14ac:dyDescent="0.3">
      <c r="A142" s="203">
        <f t="shared" si="2"/>
        <v>4</v>
      </c>
      <c r="B142" s="203" t="str">
        <f t="shared" si="2"/>
        <v>GIBRALTAR</v>
      </c>
      <c r="C142" s="203">
        <v>4</v>
      </c>
      <c r="E142" s="205">
        <v>3</v>
      </c>
      <c r="F142" s="206" t="s">
        <v>701</v>
      </c>
      <c r="G142" s="205">
        <v>0</v>
      </c>
      <c r="H142" s="205">
        <v>0</v>
      </c>
      <c r="I142" s="205">
        <v>0</v>
      </c>
      <c r="J142" s="205">
        <v>0</v>
      </c>
      <c r="K142" s="205">
        <v>0</v>
      </c>
      <c r="L142" s="205">
        <v>0</v>
      </c>
      <c r="M142" s="205">
        <v>0</v>
      </c>
      <c r="N142" s="205">
        <v>0</v>
      </c>
      <c r="O142" s="205">
        <v>0</v>
      </c>
      <c r="P142" s="205">
        <v>0</v>
      </c>
      <c r="Q142" s="205">
        <v>0</v>
      </c>
      <c r="R142" s="205">
        <v>0</v>
      </c>
      <c r="S142" s="205">
        <v>0</v>
      </c>
      <c r="T142" s="205">
        <v>0</v>
      </c>
      <c r="U142" s="205">
        <v>0</v>
      </c>
      <c r="V142" s="205">
        <v>0</v>
      </c>
      <c r="W142" s="205">
        <v>0</v>
      </c>
      <c r="X142" s="205">
        <v>0</v>
      </c>
      <c r="Y142" s="205">
        <v>0</v>
      </c>
      <c r="Z142" s="205">
        <v>0</v>
      </c>
      <c r="AA142" s="205">
        <v>0</v>
      </c>
      <c r="AB142" s="205">
        <v>0</v>
      </c>
      <c r="AC142" s="205">
        <v>0</v>
      </c>
      <c r="AD142" s="205">
        <v>0</v>
      </c>
      <c r="AE142" s="205">
        <v>0</v>
      </c>
      <c r="AF142" s="205">
        <v>0</v>
      </c>
      <c r="AG142" s="205">
        <v>0</v>
      </c>
      <c r="AH142" s="205">
        <v>0</v>
      </c>
      <c r="AI142" s="205">
        <v>0</v>
      </c>
      <c r="AJ142" s="205">
        <v>0</v>
      </c>
      <c r="AK142" s="205">
        <v>0</v>
      </c>
      <c r="AL142" s="205">
        <v>0</v>
      </c>
      <c r="AM142" s="205">
        <v>0</v>
      </c>
      <c r="AN142" s="205">
        <v>0</v>
      </c>
      <c r="AO142" s="205">
        <v>0</v>
      </c>
      <c r="AP142" s="205">
        <v>0</v>
      </c>
      <c r="AQ142" s="205">
        <v>0</v>
      </c>
      <c r="AR142" s="205">
        <v>0</v>
      </c>
      <c r="AS142" s="205">
        <v>0</v>
      </c>
      <c r="AT142" s="205">
        <v>0</v>
      </c>
      <c r="AU142" s="205">
        <v>0</v>
      </c>
    </row>
    <row r="143" spans="1:47" x14ac:dyDescent="0.3">
      <c r="A143" s="203">
        <f t="shared" si="2"/>
        <v>4</v>
      </c>
      <c r="B143" s="203" t="str">
        <f t="shared" si="2"/>
        <v>GREECE</v>
      </c>
      <c r="C143" s="203">
        <v>4</v>
      </c>
      <c r="E143" s="205">
        <v>3</v>
      </c>
      <c r="F143" s="206" t="s">
        <v>603</v>
      </c>
      <c r="G143" s="205">
        <v>0</v>
      </c>
      <c r="H143" s="205">
        <v>0</v>
      </c>
      <c r="I143" s="205">
        <v>0</v>
      </c>
      <c r="J143" s="205">
        <v>0</v>
      </c>
      <c r="K143" s="205">
        <v>0</v>
      </c>
      <c r="L143" s="205">
        <v>0</v>
      </c>
      <c r="M143" s="205">
        <v>0</v>
      </c>
      <c r="N143" s="205">
        <v>0</v>
      </c>
      <c r="O143" s="205">
        <v>0</v>
      </c>
      <c r="P143" s="205">
        <v>0</v>
      </c>
      <c r="Q143" s="205">
        <v>0</v>
      </c>
      <c r="R143" s="205">
        <v>0</v>
      </c>
      <c r="S143" s="205">
        <v>0</v>
      </c>
      <c r="T143" s="205">
        <v>0</v>
      </c>
      <c r="U143" s="205">
        <v>0</v>
      </c>
      <c r="V143" s="205">
        <v>0</v>
      </c>
      <c r="W143" s="205">
        <v>0</v>
      </c>
      <c r="X143" s="205">
        <v>0</v>
      </c>
      <c r="Y143" s="205">
        <v>0</v>
      </c>
      <c r="Z143" s="205">
        <v>0</v>
      </c>
      <c r="AA143" s="205">
        <v>0</v>
      </c>
      <c r="AB143" s="205">
        <v>0</v>
      </c>
      <c r="AC143" s="205">
        <v>0</v>
      </c>
      <c r="AD143" s="205">
        <v>0</v>
      </c>
      <c r="AE143" s="205">
        <v>0</v>
      </c>
      <c r="AF143" s="205">
        <v>0</v>
      </c>
      <c r="AG143" s="205">
        <v>0</v>
      </c>
      <c r="AH143" s="205">
        <v>0</v>
      </c>
      <c r="AI143" s="205">
        <v>0</v>
      </c>
      <c r="AJ143" s="205">
        <v>0</v>
      </c>
      <c r="AK143" s="205">
        <v>0</v>
      </c>
      <c r="AL143" s="205">
        <v>0</v>
      </c>
      <c r="AM143" s="205">
        <v>0</v>
      </c>
      <c r="AN143" s="205">
        <v>0</v>
      </c>
      <c r="AO143" s="205">
        <v>0</v>
      </c>
      <c r="AP143" s="205">
        <v>0</v>
      </c>
      <c r="AQ143" s="205">
        <v>0</v>
      </c>
      <c r="AR143" s="205">
        <v>0</v>
      </c>
      <c r="AS143" s="205">
        <v>0</v>
      </c>
      <c r="AT143" s="205">
        <v>0</v>
      </c>
      <c r="AU143" s="205">
        <v>0</v>
      </c>
    </row>
    <row r="144" spans="1:47" x14ac:dyDescent="0.3">
      <c r="A144" s="203">
        <f t="shared" si="2"/>
        <v>4</v>
      </c>
      <c r="B144" s="203" t="str">
        <f t="shared" si="2"/>
        <v>GREENLAND</v>
      </c>
      <c r="C144" s="203">
        <v>4</v>
      </c>
      <c r="E144" s="205">
        <v>3</v>
      </c>
      <c r="F144" s="206" t="s">
        <v>624</v>
      </c>
      <c r="G144" s="205">
        <v>0</v>
      </c>
      <c r="H144" s="205">
        <v>0</v>
      </c>
      <c r="I144" s="205">
        <v>0</v>
      </c>
      <c r="J144" s="205">
        <v>0</v>
      </c>
      <c r="K144" s="205">
        <v>0</v>
      </c>
      <c r="L144" s="205">
        <v>0</v>
      </c>
      <c r="M144" s="205">
        <v>0</v>
      </c>
      <c r="N144" s="205">
        <v>0</v>
      </c>
      <c r="O144" s="205">
        <v>0</v>
      </c>
      <c r="P144" s="205">
        <v>0</v>
      </c>
      <c r="Q144" s="205">
        <v>0</v>
      </c>
      <c r="R144" s="205">
        <v>0</v>
      </c>
      <c r="S144" s="205">
        <v>0</v>
      </c>
      <c r="T144" s="205">
        <v>0</v>
      </c>
      <c r="U144" s="205">
        <v>0</v>
      </c>
      <c r="V144" s="205">
        <v>0</v>
      </c>
      <c r="W144" s="205">
        <v>0</v>
      </c>
      <c r="X144" s="205">
        <v>0</v>
      </c>
      <c r="Y144" s="205">
        <v>0</v>
      </c>
      <c r="Z144" s="205">
        <v>0</v>
      </c>
      <c r="AA144" s="205">
        <v>0</v>
      </c>
      <c r="AB144" s="205">
        <v>0</v>
      </c>
      <c r="AC144" s="205">
        <v>0</v>
      </c>
      <c r="AD144" s="205">
        <v>0</v>
      </c>
      <c r="AE144" s="205">
        <v>0</v>
      </c>
      <c r="AF144" s="205">
        <v>0</v>
      </c>
      <c r="AG144" s="205">
        <v>0</v>
      </c>
      <c r="AH144" s="205">
        <v>0</v>
      </c>
      <c r="AI144" s="205">
        <v>0</v>
      </c>
      <c r="AJ144" s="205">
        <v>0</v>
      </c>
      <c r="AK144" s="205">
        <v>0</v>
      </c>
      <c r="AL144" s="205">
        <v>0</v>
      </c>
      <c r="AM144" s="205">
        <v>0</v>
      </c>
      <c r="AN144" s="205">
        <v>0</v>
      </c>
      <c r="AO144" s="205">
        <v>0</v>
      </c>
      <c r="AP144" s="205">
        <v>0</v>
      </c>
      <c r="AQ144" s="205">
        <v>0</v>
      </c>
      <c r="AR144" s="205">
        <v>0</v>
      </c>
      <c r="AS144" s="205">
        <v>0</v>
      </c>
      <c r="AT144" s="205">
        <v>0</v>
      </c>
      <c r="AU144" s="205">
        <v>0</v>
      </c>
    </row>
    <row r="145" spans="1:47" x14ac:dyDescent="0.3">
      <c r="A145" s="203">
        <f t="shared" si="2"/>
        <v>4</v>
      </c>
      <c r="B145" s="203" t="str">
        <f t="shared" si="2"/>
        <v>GRENADA</v>
      </c>
      <c r="C145" s="203">
        <v>4</v>
      </c>
      <c r="E145" s="205">
        <v>3</v>
      </c>
      <c r="F145" s="206" t="s">
        <v>702</v>
      </c>
      <c r="G145" s="205">
        <v>0</v>
      </c>
      <c r="H145" s="205">
        <v>0</v>
      </c>
      <c r="I145" s="205">
        <v>0</v>
      </c>
      <c r="J145" s="205">
        <v>0</v>
      </c>
      <c r="K145" s="205">
        <v>0</v>
      </c>
      <c r="L145" s="205">
        <v>0</v>
      </c>
      <c r="M145" s="205">
        <v>0</v>
      </c>
      <c r="N145" s="205">
        <v>0</v>
      </c>
      <c r="O145" s="205">
        <v>0</v>
      </c>
      <c r="P145" s="205">
        <v>0</v>
      </c>
      <c r="Q145" s="205">
        <v>0</v>
      </c>
      <c r="R145" s="205">
        <v>0</v>
      </c>
      <c r="S145" s="205">
        <v>0</v>
      </c>
      <c r="T145" s="205">
        <v>0</v>
      </c>
      <c r="U145" s="205">
        <v>0</v>
      </c>
      <c r="V145" s="205">
        <v>0</v>
      </c>
      <c r="W145" s="205">
        <v>0</v>
      </c>
      <c r="X145" s="205">
        <v>0</v>
      </c>
      <c r="Y145" s="205">
        <v>0</v>
      </c>
      <c r="Z145" s="205">
        <v>0</v>
      </c>
      <c r="AA145" s="205">
        <v>0</v>
      </c>
      <c r="AB145" s="205">
        <v>0</v>
      </c>
      <c r="AC145" s="205">
        <v>0</v>
      </c>
      <c r="AD145" s="205">
        <v>0</v>
      </c>
      <c r="AE145" s="205">
        <v>0</v>
      </c>
      <c r="AF145" s="205">
        <v>0</v>
      </c>
      <c r="AG145" s="205">
        <v>0</v>
      </c>
      <c r="AH145" s="205">
        <v>0</v>
      </c>
      <c r="AI145" s="205">
        <v>0</v>
      </c>
      <c r="AJ145" s="205">
        <v>0</v>
      </c>
      <c r="AK145" s="205">
        <v>0</v>
      </c>
      <c r="AL145" s="205">
        <v>0</v>
      </c>
      <c r="AM145" s="205">
        <v>0</v>
      </c>
      <c r="AN145" s="205">
        <v>0</v>
      </c>
      <c r="AO145" s="205">
        <v>0</v>
      </c>
      <c r="AP145" s="205">
        <v>0</v>
      </c>
      <c r="AQ145" s="205">
        <v>0</v>
      </c>
      <c r="AR145" s="205">
        <v>0</v>
      </c>
      <c r="AS145" s="205">
        <v>0</v>
      </c>
      <c r="AT145" s="205">
        <v>0</v>
      </c>
      <c r="AU145" s="205">
        <v>0</v>
      </c>
    </row>
    <row r="146" spans="1:47" x14ac:dyDescent="0.3">
      <c r="A146" s="203">
        <f t="shared" si="2"/>
        <v>4</v>
      </c>
      <c r="B146" s="203" t="str">
        <f t="shared" si="2"/>
        <v>GUADELOUPE</v>
      </c>
      <c r="C146" s="203">
        <v>4</v>
      </c>
      <c r="E146" s="205">
        <v>3</v>
      </c>
      <c r="F146" s="206" t="s">
        <v>703</v>
      </c>
      <c r="G146" s="205">
        <v>0</v>
      </c>
      <c r="H146" s="205">
        <v>0</v>
      </c>
      <c r="I146" s="205">
        <v>0</v>
      </c>
      <c r="J146" s="205">
        <v>0</v>
      </c>
      <c r="K146" s="205">
        <v>0</v>
      </c>
      <c r="L146" s="205">
        <v>0</v>
      </c>
      <c r="M146" s="205">
        <v>0</v>
      </c>
      <c r="N146" s="205">
        <v>0</v>
      </c>
      <c r="O146" s="205">
        <v>0</v>
      </c>
      <c r="P146" s="205">
        <v>0</v>
      </c>
      <c r="Q146" s="205">
        <v>0</v>
      </c>
      <c r="R146" s="205">
        <v>0</v>
      </c>
      <c r="S146" s="205">
        <v>0</v>
      </c>
      <c r="T146" s="205">
        <v>0</v>
      </c>
      <c r="U146" s="205">
        <v>0</v>
      </c>
      <c r="V146" s="205">
        <v>0</v>
      </c>
      <c r="W146" s="205">
        <v>0</v>
      </c>
      <c r="X146" s="205">
        <v>0</v>
      </c>
      <c r="Y146" s="205">
        <v>0</v>
      </c>
      <c r="Z146" s="205">
        <v>0</v>
      </c>
      <c r="AA146" s="205">
        <v>0</v>
      </c>
      <c r="AB146" s="205">
        <v>0</v>
      </c>
      <c r="AC146" s="205">
        <v>0</v>
      </c>
      <c r="AD146" s="205">
        <v>0</v>
      </c>
      <c r="AE146" s="205">
        <v>0</v>
      </c>
      <c r="AF146" s="205">
        <v>0</v>
      </c>
      <c r="AG146" s="205">
        <v>0</v>
      </c>
      <c r="AH146" s="205">
        <v>0</v>
      </c>
      <c r="AI146" s="205">
        <v>0</v>
      </c>
      <c r="AJ146" s="205">
        <v>0</v>
      </c>
      <c r="AK146" s="205">
        <v>0</v>
      </c>
      <c r="AL146" s="205">
        <v>0</v>
      </c>
      <c r="AM146" s="205">
        <v>0</v>
      </c>
      <c r="AN146" s="205">
        <v>0</v>
      </c>
      <c r="AO146" s="205">
        <v>0</v>
      </c>
      <c r="AP146" s="205">
        <v>0</v>
      </c>
      <c r="AQ146" s="205">
        <v>0</v>
      </c>
      <c r="AR146" s="205">
        <v>0</v>
      </c>
      <c r="AS146" s="205">
        <v>0</v>
      </c>
      <c r="AT146" s="205">
        <v>0</v>
      </c>
      <c r="AU146" s="205">
        <v>0</v>
      </c>
    </row>
    <row r="147" spans="1:47" x14ac:dyDescent="0.3">
      <c r="A147" s="203">
        <v>4</v>
      </c>
      <c r="B147" s="203" t="str">
        <f t="shared" si="2"/>
        <v>GUAM</v>
      </c>
      <c r="E147" s="205">
        <v>3</v>
      </c>
      <c r="F147" s="206" t="s">
        <v>308</v>
      </c>
      <c r="G147" s="205">
        <v>52</v>
      </c>
      <c r="H147" s="205">
        <v>1</v>
      </c>
      <c r="I147" s="205">
        <v>0</v>
      </c>
      <c r="J147" s="205">
        <v>0</v>
      </c>
      <c r="K147" s="205">
        <v>0</v>
      </c>
      <c r="L147" s="205">
        <v>0</v>
      </c>
      <c r="M147" s="205">
        <v>4</v>
      </c>
      <c r="N147" s="205">
        <v>0</v>
      </c>
      <c r="O147" s="205">
        <v>0</v>
      </c>
      <c r="P147" s="205">
        <v>0</v>
      </c>
      <c r="Q147" s="205">
        <v>0</v>
      </c>
      <c r="R147" s="205">
        <v>0</v>
      </c>
      <c r="S147" s="205">
        <v>0</v>
      </c>
      <c r="T147" s="205">
        <v>0</v>
      </c>
      <c r="U147" s="205">
        <v>0</v>
      </c>
      <c r="V147" s="205">
        <v>1</v>
      </c>
      <c r="W147" s="205">
        <v>0</v>
      </c>
      <c r="X147" s="205">
        <v>8</v>
      </c>
      <c r="Y147" s="205">
        <v>5</v>
      </c>
      <c r="Z147" s="205">
        <v>0</v>
      </c>
      <c r="AA147" s="205">
        <v>0</v>
      </c>
      <c r="AB147" s="205">
        <v>0</v>
      </c>
      <c r="AC147" s="205">
        <v>0</v>
      </c>
      <c r="AD147" s="205">
        <v>0</v>
      </c>
      <c r="AE147" s="205">
        <v>0</v>
      </c>
      <c r="AF147" s="205">
        <v>0</v>
      </c>
      <c r="AG147" s="205">
        <v>0</v>
      </c>
      <c r="AH147" s="205">
        <v>15</v>
      </c>
      <c r="AI147" s="205">
        <v>0</v>
      </c>
      <c r="AJ147" s="205">
        <v>1</v>
      </c>
      <c r="AK147" s="205">
        <v>0</v>
      </c>
      <c r="AL147" s="205">
        <v>7</v>
      </c>
      <c r="AM147" s="205">
        <v>3</v>
      </c>
      <c r="AN147" s="205">
        <v>0</v>
      </c>
      <c r="AO147" s="205">
        <v>4</v>
      </c>
      <c r="AP147" s="205">
        <v>0</v>
      </c>
      <c r="AQ147" s="205">
        <v>0</v>
      </c>
      <c r="AR147" s="205">
        <v>0</v>
      </c>
      <c r="AS147" s="205">
        <v>0</v>
      </c>
      <c r="AT147" s="205">
        <v>1</v>
      </c>
      <c r="AU147" s="205">
        <v>2</v>
      </c>
    </row>
    <row r="148" spans="1:47" x14ac:dyDescent="0.3">
      <c r="A148" s="203">
        <f t="shared" si="2"/>
        <v>4</v>
      </c>
      <c r="B148" s="203" t="str">
        <f t="shared" si="2"/>
        <v>GUATEMALA</v>
      </c>
      <c r="C148" s="203">
        <v>4</v>
      </c>
      <c r="E148" s="205">
        <v>3</v>
      </c>
      <c r="F148" s="206" t="s">
        <v>705</v>
      </c>
      <c r="G148" s="205">
        <v>18</v>
      </c>
      <c r="H148" s="205">
        <v>1</v>
      </c>
      <c r="I148" s="205">
        <v>0</v>
      </c>
      <c r="J148" s="205">
        <v>0</v>
      </c>
      <c r="K148" s="205">
        <v>0</v>
      </c>
      <c r="L148" s="205">
        <v>0</v>
      </c>
      <c r="M148" s="205">
        <v>0</v>
      </c>
      <c r="N148" s="205">
        <v>0</v>
      </c>
      <c r="O148" s="205">
        <v>1</v>
      </c>
      <c r="P148" s="205">
        <v>0</v>
      </c>
      <c r="Q148" s="205">
        <v>0</v>
      </c>
      <c r="R148" s="205">
        <v>0</v>
      </c>
      <c r="S148" s="205">
        <v>0</v>
      </c>
      <c r="T148" s="205">
        <v>0</v>
      </c>
      <c r="U148" s="205">
        <v>1</v>
      </c>
      <c r="V148" s="205">
        <v>0</v>
      </c>
      <c r="W148" s="205">
        <v>0</v>
      </c>
      <c r="X148" s="205">
        <v>7</v>
      </c>
      <c r="Y148" s="205">
        <v>2</v>
      </c>
      <c r="Z148" s="205">
        <v>0</v>
      </c>
      <c r="AA148" s="205">
        <v>0</v>
      </c>
      <c r="AB148" s="205">
        <v>0</v>
      </c>
      <c r="AC148" s="205">
        <v>0</v>
      </c>
      <c r="AD148" s="205">
        <v>0</v>
      </c>
      <c r="AE148" s="205">
        <v>0</v>
      </c>
      <c r="AF148" s="205">
        <v>0</v>
      </c>
      <c r="AG148" s="205">
        <v>0</v>
      </c>
      <c r="AH148" s="205">
        <v>2</v>
      </c>
      <c r="AI148" s="205">
        <v>0</v>
      </c>
      <c r="AJ148" s="205">
        <v>0</v>
      </c>
      <c r="AK148" s="205">
        <v>0</v>
      </c>
      <c r="AL148" s="205">
        <v>2</v>
      </c>
      <c r="AM148" s="205">
        <v>0</v>
      </c>
      <c r="AN148" s="205">
        <v>0</v>
      </c>
      <c r="AO148" s="205">
        <v>0</v>
      </c>
      <c r="AP148" s="205">
        <v>0</v>
      </c>
      <c r="AQ148" s="205">
        <v>0</v>
      </c>
      <c r="AR148" s="205">
        <v>0</v>
      </c>
      <c r="AS148" s="205">
        <v>0</v>
      </c>
      <c r="AT148" s="205">
        <v>1</v>
      </c>
      <c r="AU148" s="205">
        <v>1</v>
      </c>
    </row>
    <row r="149" spans="1:47" x14ac:dyDescent="0.3">
      <c r="A149" s="203">
        <f t="shared" si="2"/>
        <v>4</v>
      </c>
      <c r="B149" s="203" t="str">
        <f t="shared" si="2"/>
        <v>GUERNSEY</v>
      </c>
      <c r="C149" s="203">
        <v>4</v>
      </c>
      <c r="E149" s="205">
        <v>3</v>
      </c>
      <c r="F149" s="206" t="s">
        <v>706</v>
      </c>
      <c r="G149" s="205">
        <v>0</v>
      </c>
      <c r="H149" s="205">
        <v>0</v>
      </c>
      <c r="I149" s="205">
        <v>0</v>
      </c>
      <c r="J149" s="205">
        <v>0</v>
      </c>
      <c r="K149" s="205">
        <v>0</v>
      </c>
      <c r="L149" s="205">
        <v>0</v>
      </c>
      <c r="M149" s="205">
        <v>0</v>
      </c>
      <c r="N149" s="205">
        <v>0</v>
      </c>
      <c r="O149" s="205">
        <v>0</v>
      </c>
      <c r="P149" s="205">
        <v>0</v>
      </c>
      <c r="Q149" s="205">
        <v>0</v>
      </c>
      <c r="R149" s="205">
        <v>0</v>
      </c>
      <c r="S149" s="205">
        <v>0</v>
      </c>
      <c r="T149" s="205">
        <v>0</v>
      </c>
      <c r="U149" s="205">
        <v>0</v>
      </c>
      <c r="V149" s="205">
        <v>0</v>
      </c>
      <c r="W149" s="205">
        <v>0</v>
      </c>
      <c r="X149" s="205">
        <v>0</v>
      </c>
      <c r="Y149" s="205">
        <v>0</v>
      </c>
      <c r="Z149" s="205">
        <v>0</v>
      </c>
      <c r="AA149" s="205">
        <v>0</v>
      </c>
      <c r="AB149" s="205">
        <v>0</v>
      </c>
      <c r="AC149" s="205">
        <v>0</v>
      </c>
      <c r="AD149" s="205">
        <v>0</v>
      </c>
      <c r="AE149" s="205">
        <v>0</v>
      </c>
      <c r="AF149" s="205">
        <v>0</v>
      </c>
      <c r="AG149" s="205">
        <v>0</v>
      </c>
      <c r="AH149" s="205">
        <v>0</v>
      </c>
      <c r="AI149" s="205">
        <v>0</v>
      </c>
      <c r="AJ149" s="205">
        <v>0</v>
      </c>
      <c r="AK149" s="205">
        <v>0</v>
      </c>
      <c r="AL149" s="205">
        <v>0</v>
      </c>
      <c r="AM149" s="205">
        <v>0</v>
      </c>
      <c r="AN149" s="205">
        <v>0</v>
      </c>
      <c r="AO149" s="205">
        <v>0</v>
      </c>
      <c r="AP149" s="205">
        <v>0</v>
      </c>
      <c r="AQ149" s="205">
        <v>0</v>
      </c>
      <c r="AR149" s="205">
        <v>0</v>
      </c>
      <c r="AS149" s="205">
        <v>0</v>
      </c>
      <c r="AT149" s="205">
        <v>0</v>
      </c>
      <c r="AU149" s="205">
        <v>0</v>
      </c>
    </row>
    <row r="150" spans="1:47" x14ac:dyDescent="0.3">
      <c r="A150" s="203">
        <f t="shared" si="2"/>
        <v>4</v>
      </c>
      <c r="B150" s="203" t="str">
        <f t="shared" si="2"/>
        <v>GUINEA</v>
      </c>
      <c r="C150" s="203">
        <v>4</v>
      </c>
      <c r="E150" s="205">
        <v>3</v>
      </c>
      <c r="F150" s="206" t="s">
        <v>548</v>
      </c>
      <c r="G150" s="205">
        <v>0</v>
      </c>
      <c r="H150" s="205">
        <v>0</v>
      </c>
      <c r="I150" s="205">
        <v>0</v>
      </c>
      <c r="J150" s="205">
        <v>0</v>
      </c>
      <c r="K150" s="205">
        <v>0</v>
      </c>
      <c r="L150" s="205">
        <v>0</v>
      </c>
      <c r="M150" s="205">
        <v>0</v>
      </c>
      <c r="N150" s="205">
        <v>0</v>
      </c>
      <c r="O150" s="205">
        <v>0</v>
      </c>
      <c r="P150" s="205">
        <v>0</v>
      </c>
      <c r="Q150" s="205">
        <v>0</v>
      </c>
      <c r="R150" s="205">
        <v>0</v>
      </c>
      <c r="S150" s="205">
        <v>0</v>
      </c>
      <c r="T150" s="205">
        <v>0</v>
      </c>
      <c r="U150" s="205">
        <v>0</v>
      </c>
      <c r="V150" s="205">
        <v>0</v>
      </c>
      <c r="W150" s="205">
        <v>0</v>
      </c>
      <c r="X150" s="205">
        <v>0</v>
      </c>
      <c r="Y150" s="205">
        <v>0</v>
      </c>
      <c r="Z150" s="205">
        <v>0</v>
      </c>
      <c r="AA150" s="205">
        <v>0</v>
      </c>
      <c r="AB150" s="205">
        <v>0</v>
      </c>
      <c r="AC150" s="205">
        <v>0</v>
      </c>
      <c r="AD150" s="205">
        <v>0</v>
      </c>
      <c r="AE150" s="205">
        <v>0</v>
      </c>
      <c r="AF150" s="205">
        <v>0</v>
      </c>
      <c r="AG150" s="205">
        <v>0</v>
      </c>
      <c r="AH150" s="205">
        <v>0</v>
      </c>
      <c r="AI150" s="205">
        <v>0</v>
      </c>
      <c r="AJ150" s="205">
        <v>0</v>
      </c>
      <c r="AK150" s="205">
        <v>0</v>
      </c>
      <c r="AL150" s="205">
        <v>0</v>
      </c>
      <c r="AM150" s="205">
        <v>0</v>
      </c>
      <c r="AN150" s="205">
        <v>0</v>
      </c>
      <c r="AO150" s="205">
        <v>0</v>
      </c>
      <c r="AP150" s="205">
        <v>0</v>
      </c>
      <c r="AQ150" s="205">
        <v>0</v>
      </c>
      <c r="AR150" s="205">
        <v>0</v>
      </c>
      <c r="AS150" s="205">
        <v>0</v>
      </c>
      <c r="AT150" s="205">
        <v>0</v>
      </c>
      <c r="AU150" s="205">
        <v>0</v>
      </c>
    </row>
    <row r="151" spans="1:47" x14ac:dyDescent="0.3">
      <c r="A151" s="203">
        <f t="shared" si="2"/>
        <v>4</v>
      </c>
      <c r="B151" s="203" t="str">
        <f t="shared" si="2"/>
        <v>GUINEA-BISSAU</v>
      </c>
      <c r="C151" s="203">
        <v>4</v>
      </c>
      <c r="E151" s="205">
        <v>3</v>
      </c>
      <c r="F151" s="206" t="s">
        <v>707</v>
      </c>
      <c r="G151" s="205">
        <v>0</v>
      </c>
      <c r="H151" s="205">
        <v>0</v>
      </c>
      <c r="I151" s="205">
        <v>0</v>
      </c>
      <c r="J151" s="205">
        <v>0</v>
      </c>
      <c r="K151" s="205">
        <v>0</v>
      </c>
      <c r="L151" s="205">
        <v>0</v>
      </c>
      <c r="M151" s="205">
        <v>0</v>
      </c>
      <c r="N151" s="205">
        <v>0</v>
      </c>
      <c r="O151" s="205">
        <v>0</v>
      </c>
      <c r="P151" s="205">
        <v>0</v>
      </c>
      <c r="Q151" s="205">
        <v>0</v>
      </c>
      <c r="R151" s="205">
        <v>0</v>
      </c>
      <c r="S151" s="205">
        <v>0</v>
      </c>
      <c r="T151" s="205">
        <v>0</v>
      </c>
      <c r="U151" s="205">
        <v>0</v>
      </c>
      <c r="V151" s="205">
        <v>0</v>
      </c>
      <c r="W151" s="205">
        <v>0</v>
      </c>
      <c r="X151" s="205">
        <v>0</v>
      </c>
      <c r="Y151" s="205">
        <v>0</v>
      </c>
      <c r="Z151" s="205">
        <v>0</v>
      </c>
      <c r="AA151" s="205">
        <v>0</v>
      </c>
      <c r="AB151" s="205">
        <v>0</v>
      </c>
      <c r="AC151" s="205">
        <v>0</v>
      </c>
      <c r="AD151" s="205">
        <v>0</v>
      </c>
      <c r="AE151" s="205">
        <v>0</v>
      </c>
      <c r="AF151" s="205">
        <v>0</v>
      </c>
      <c r="AG151" s="205">
        <v>0</v>
      </c>
      <c r="AH151" s="205">
        <v>0</v>
      </c>
      <c r="AI151" s="205">
        <v>0</v>
      </c>
      <c r="AJ151" s="205">
        <v>0</v>
      </c>
      <c r="AK151" s="205">
        <v>0</v>
      </c>
      <c r="AL151" s="205">
        <v>0</v>
      </c>
      <c r="AM151" s="205">
        <v>0</v>
      </c>
      <c r="AN151" s="205">
        <v>0</v>
      </c>
      <c r="AO151" s="205">
        <v>0</v>
      </c>
      <c r="AP151" s="205">
        <v>0</v>
      </c>
      <c r="AQ151" s="205">
        <v>0</v>
      </c>
      <c r="AR151" s="205">
        <v>0</v>
      </c>
      <c r="AS151" s="205">
        <v>0</v>
      </c>
      <c r="AT151" s="205">
        <v>0</v>
      </c>
      <c r="AU151" s="205">
        <v>0</v>
      </c>
    </row>
    <row r="152" spans="1:47" x14ac:dyDescent="0.3">
      <c r="A152" s="203">
        <f t="shared" si="2"/>
        <v>4</v>
      </c>
      <c r="B152" s="203" t="str">
        <f t="shared" si="2"/>
        <v>GUYANA</v>
      </c>
      <c r="C152" s="203">
        <v>4</v>
      </c>
      <c r="E152" s="205">
        <v>3</v>
      </c>
      <c r="F152" s="206" t="s">
        <v>525</v>
      </c>
      <c r="G152" s="205">
        <v>1</v>
      </c>
      <c r="H152" s="205">
        <v>0</v>
      </c>
      <c r="I152" s="205">
        <v>0</v>
      </c>
      <c r="J152" s="205">
        <v>1</v>
      </c>
      <c r="K152" s="205">
        <v>0</v>
      </c>
      <c r="L152" s="205">
        <v>0</v>
      </c>
      <c r="M152" s="205">
        <v>0</v>
      </c>
      <c r="N152" s="205">
        <v>0</v>
      </c>
      <c r="O152" s="205">
        <v>0</v>
      </c>
      <c r="P152" s="205">
        <v>0</v>
      </c>
      <c r="Q152" s="205">
        <v>0</v>
      </c>
      <c r="R152" s="205">
        <v>0</v>
      </c>
      <c r="S152" s="205">
        <v>0</v>
      </c>
      <c r="T152" s="205">
        <v>0</v>
      </c>
      <c r="U152" s="205">
        <v>0</v>
      </c>
      <c r="V152" s="205">
        <v>0</v>
      </c>
      <c r="W152" s="205">
        <v>0</v>
      </c>
      <c r="X152" s="205">
        <v>0</v>
      </c>
      <c r="Y152" s="205">
        <v>0</v>
      </c>
      <c r="Z152" s="205">
        <v>0</v>
      </c>
      <c r="AA152" s="205">
        <v>0</v>
      </c>
      <c r="AB152" s="205">
        <v>0</v>
      </c>
      <c r="AC152" s="205">
        <v>0</v>
      </c>
      <c r="AD152" s="205">
        <v>0</v>
      </c>
      <c r="AE152" s="205">
        <v>0</v>
      </c>
      <c r="AF152" s="205">
        <v>0</v>
      </c>
      <c r="AG152" s="205">
        <v>0</v>
      </c>
      <c r="AH152" s="205">
        <v>0</v>
      </c>
      <c r="AI152" s="205">
        <v>0</v>
      </c>
      <c r="AJ152" s="205">
        <v>0</v>
      </c>
      <c r="AK152" s="205">
        <v>0</v>
      </c>
      <c r="AL152" s="205">
        <v>0</v>
      </c>
      <c r="AM152" s="205">
        <v>0</v>
      </c>
      <c r="AN152" s="205">
        <v>0</v>
      </c>
      <c r="AO152" s="205">
        <v>0</v>
      </c>
      <c r="AP152" s="205">
        <v>0</v>
      </c>
      <c r="AQ152" s="205">
        <v>0</v>
      </c>
      <c r="AR152" s="205">
        <v>0</v>
      </c>
      <c r="AS152" s="205">
        <v>0</v>
      </c>
      <c r="AT152" s="205">
        <v>0</v>
      </c>
      <c r="AU152" s="205">
        <v>0</v>
      </c>
    </row>
    <row r="153" spans="1:47" x14ac:dyDescent="0.3">
      <c r="A153" s="203">
        <f t="shared" si="2"/>
        <v>4</v>
      </c>
      <c r="B153" s="203" t="str">
        <f t="shared" si="2"/>
        <v>HAITI</v>
      </c>
      <c r="C153" s="203">
        <v>4</v>
      </c>
      <c r="E153" s="205">
        <v>3</v>
      </c>
      <c r="F153" s="206" t="s">
        <v>615</v>
      </c>
      <c r="G153" s="205">
        <v>3</v>
      </c>
      <c r="H153" s="205">
        <v>0</v>
      </c>
      <c r="I153" s="205">
        <v>0</v>
      </c>
      <c r="J153" s="205">
        <v>0</v>
      </c>
      <c r="K153" s="205">
        <v>0</v>
      </c>
      <c r="L153" s="205">
        <v>0</v>
      </c>
      <c r="M153" s="205">
        <v>0</v>
      </c>
      <c r="N153" s="205">
        <v>0</v>
      </c>
      <c r="O153" s="205">
        <v>0</v>
      </c>
      <c r="P153" s="205">
        <v>0</v>
      </c>
      <c r="Q153" s="205">
        <v>0</v>
      </c>
      <c r="R153" s="205">
        <v>0</v>
      </c>
      <c r="S153" s="205">
        <v>0</v>
      </c>
      <c r="T153" s="205">
        <v>0</v>
      </c>
      <c r="U153" s="205">
        <v>0</v>
      </c>
      <c r="V153" s="205">
        <v>0</v>
      </c>
      <c r="W153" s="205">
        <v>0</v>
      </c>
      <c r="X153" s="205">
        <v>1</v>
      </c>
      <c r="Y153" s="205">
        <v>0</v>
      </c>
      <c r="Z153" s="205">
        <v>0</v>
      </c>
      <c r="AA153" s="205">
        <v>0</v>
      </c>
      <c r="AB153" s="205">
        <v>0</v>
      </c>
      <c r="AC153" s="205">
        <v>0</v>
      </c>
      <c r="AD153" s="205">
        <v>0</v>
      </c>
      <c r="AE153" s="205">
        <v>0</v>
      </c>
      <c r="AF153" s="205">
        <v>0</v>
      </c>
      <c r="AG153" s="205">
        <v>0</v>
      </c>
      <c r="AH153" s="205">
        <v>2</v>
      </c>
      <c r="AI153" s="205">
        <v>0</v>
      </c>
      <c r="AJ153" s="205">
        <v>0</v>
      </c>
      <c r="AK153" s="205">
        <v>0</v>
      </c>
      <c r="AL153" s="205">
        <v>0</v>
      </c>
      <c r="AM153" s="205">
        <v>0</v>
      </c>
      <c r="AN153" s="205">
        <v>0</v>
      </c>
      <c r="AO153" s="205">
        <v>0</v>
      </c>
      <c r="AP153" s="205">
        <v>0</v>
      </c>
      <c r="AQ153" s="205">
        <v>0</v>
      </c>
      <c r="AR153" s="205">
        <v>0</v>
      </c>
      <c r="AS153" s="205">
        <v>0</v>
      </c>
      <c r="AT153" s="205">
        <v>0</v>
      </c>
      <c r="AU153" s="205">
        <v>0</v>
      </c>
    </row>
    <row r="154" spans="1:47" x14ac:dyDescent="0.3">
      <c r="A154" s="203">
        <f t="shared" si="2"/>
        <v>4</v>
      </c>
      <c r="B154" s="203" t="str">
        <f t="shared" si="2"/>
        <v>HEARD ISLAND-MCDONALD ISLANDS</v>
      </c>
      <c r="C154" s="203">
        <v>4</v>
      </c>
      <c r="E154" s="205">
        <v>3</v>
      </c>
      <c r="F154" s="206" t="s">
        <v>708</v>
      </c>
      <c r="G154" s="205">
        <v>0</v>
      </c>
      <c r="H154" s="205">
        <v>0</v>
      </c>
      <c r="I154" s="205">
        <v>0</v>
      </c>
      <c r="J154" s="205">
        <v>0</v>
      </c>
      <c r="K154" s="205">
        <v>0</v>
      </c>
      <c r="L154" s="205">
        <v>0</v>
      </c>
      <c r="M154" s="205">
        <v>0</v>
      </c>
      <c r="N154" s="205">
        <v>0</v>
      </c>
      <c r="O154" s="205">
        <v>0</v>
      </c>
      <c r="P154" s="205">
        <v>0</v>
      </c>
      <c r="Q154" s="205">
        <v>0</v>
      </c>
      <c r="R154" s="205">
        <v>0</v>
      </c>
      <c r="S154" s="205">
        <v>0</v>
      </c>
      <c r="T154" s="205">
        <v>0</v>
      </c>
      <c r="U154" s="205">
        <v>0</v>
      </c>
      <c r="V154" s="205">
        <v>0</v>
      </c>
      <c r="W154" s="205">
        <v>0</v>
      </c>
      <c r="X154" s="205">
        <v>0</v>
      </c>
      <c r="Y154" s="205">
        <v>0</v>
      </c>
      <c r="Z154" s="205">
        <v>0</v>
      </c>
      <c r="AA154" s="205">
        <v>0</v>
      </c>
      <c r="AB154" s="205">
        <v>0</v>
      </c>
      <c r="AC154" s="205">
        <v>0</v>
      </c>
      <c r="AD154" s="205">
        <v>0</v>
      </c>
      <c r="AE154" s="205">
        <v>0</v>
      </c>
      <c r="AF154" s="205">
        <v>0</v>
      </c>
      <c r="AG154" s="205">
        <v>0</v>
      </c>
      <c r="AH154" s="205">
        <v>0</v>
      </c>
      <c r="AI154" s="205">
        <v>0</v>
      </c>
      <c r="AJ154" s="205">
        <v>0</v>
      </c>
      <c r="AK154" s="205">
        <v>0</v>
      </c>
      <c r="AL154" s="205">
        <v>0</v>
      </c>
      <c r="AM154" s="205">
        <v>0</v>
      </c>
      <c r="AN154" s="205">
        <v>0</v>
      </c>
      <c r="AO154" s="205">
        <v>0</v>
      </c>
      <c r="AP154" s="205">
        <v>0</v>
      </c>
      <c r="AQ154" s="205">
        <v>0</v>
      </c>
      <c r="AR154" s="205">
        <v>0</v>
      </c>
      <c r="AS154" s="205">
        <v>0</v>
      </c>
      <c r="AT154" s="205">
        <v>0</v>
      </c>
      <c r="AU154" s="205">
        <v>0</v>
      </c>
    </row>
    <row r="155" spans="1:47" x14ac:dyDescent="0.3">
      <c r="A155" s="203">
        <f t="shared" si="2"/>
        <v>4</v>
      </c>
      <c r="B155" s="203" t="str">
        <f t="shared" si="2"/>
        <v>HOLY SEE (VATICAN CITY STATE)</v>
      </c>
      <c r="C155" s="203">
        <v>4</v>
      </c>
      <c r="E155" s="205">
        <v>3</v>
      </c>
      <c r="F155" s="206" t="s">
        <v>709</v>
      </c>
      <c r="G155" s="205">
        <v>0</v>
      </c>
      <c r="H155" s="205">
        <v>0</v>
      </c>
      <c r="I155" s="205">
        <v>0</v>
      </c>
      <c r="J155" s="205">
        <v>0</v>
      </c>
      <c r="K155" s="205">
        <v>0</v>
      </c>
      <c r="L155" s="205">
        <v>0</v>
      </c>
      <c r="M155" s="205">
        <v>0</v>
      </c>
      <c r="N155" s="205">
        <v>0</v>
      </c>
      <c r="O155" s="205">
        <v>0</v>
      </c>
      <c r="P155" s="205">
        <v>0</v>
      </c>
      <c r="Q155" s="205">
        <v>0</v>
      </c>
      <c r="R155" s="205">
        <v>0</v>
      </c>
      <c r="S155" s="205">
        <v>0</v>
      </c>
      <c r="T155" s="205">
        <v>0</v>
      </c>
      <c r="U155" s="205">
        <v>0</v>
      </c>
      <c r="V155" s="205">
        <v>0</v>
      </c>
      <c r="W155" s="205">
        <v>0</v>
      </c>
      <c r="X155" s="205">
        <v>0</v>
      </c>
      <c r="Y155" s="205">
        <v>0</v>
      </c>
      <c r="Z155" s="205">
        <v>0</v>
      </c>
      <c r="AA155" s="205">
        <v>0</v>
      </c>
      <c r="AB155" s="205">
        <v>0</v>
      </c>
      <c r="AC155" s="205">
        <v>0</v>
      </c>
      <c r="AD155" s="205">
        <v>0</v>
      </c>
      <c r="AE155" s="205">
        <v>0</v>
      </c>
      <c r="AF155" s="205">
        <v>0</v>
      </c>
      <c r="AG155" s="205">
        <v>0</v>
      </c>
      <c r="AH155" s="205">
        <v>0</v>
      </c>
      <c r="AI155" s="205">
        <v>0</v>
      </c>
      <c r="AJ155" s="205">
        <v>0</v>
      </c>
      <c r="AK155" s="205">
        <v>0</v>
      </c>
      <c r="AL155" s="205">
        <v>0</v>
      </c>
      <c r="AM155" s="205">
        <v>0</v>
      </c>
      <c r="AN155" s="205">
        <v>0</v>
      </c>
      <c r="AO155" s="205">
        <v>0</v>
      </c>
      <c r="AP155" s="205">
        <v>0</v>
      </c>
      <c r="AQ155" s="205">
        <v>0</v>
      </c>
      <c r="AR155" s="205">
        <v>0</v>
      </c>
      <c r="AS155" s="205">
        <v>0</v>
      </c>
      <c r="AT155" s="205">
        <v>0</v>
      </c>
      <c r="AU155" s="205">
        <v>0</v>
      </c>
    </row>
    <row r="156" spans="1:47" x14ac:dyDescent="0.3">
      <c r="A156" s="203">
        <f t="shared" si="2"/>
        <v>4</v>
      </c>
      <c r="B156" s="203" t="str">
        <f t="shared" si="2"/>
        <v>HONDURAS</v>
      </c>
      <c r="C156" s="203">
        <v>4</v>
      </c>
      <c r="E156" s="205">
        <v>3</v>
      </c>
      <c r="F156" s="206" t="s">
        <v>710</v>
      </c>
      <c r="G156" s="205">
        <v>15</v>
      </c>
      <c r="H156" s="205">
        <v>0</v>
      </c>
      <c r="I156" s="205">
        <v>0</v>
      </c>
      <c r="J156" s="205">
        <v>0</v>
      </c>
      <c r="K156" s="205">
        <v>0</v>
      </c>
      <c r="L156" s="205">
        <v>0</v>
      </c>
      <c r="M156" s="205">
        <v>0</v>
      </c>
      <c r="N156" s="205">
        <v>0</v>
      </c>
      <c r="O156" s="205">
        <v>0</v>
      </c>
      <c r="P156" s="205">
        <v>0</v>
      </c>
      <c r="Q156" s="205">
        <v>0</v>
      </c>
      <c r="R156" s="205">
        <v>0</v>
      </c>
      <c r="S156" s="205">
        <v>0</v>
      </c>
      <c r="T156" s="205">
        <v>0</v>
      </c>
      <c r="U156" s="205">
        <v>0</v>
      </c>
      <c r="V156" s="205">
        <v>0</v>
      </c>
      <c r="W156" s="205">
        <v>0</v>
      </c>
      <c r="X156" s="205">
        <v>5</v>
      </c>
      <c r="Y156" s="205">
        <v>0</v>
      </c>
      <c r="Z156" s="205">
        <v>0</v>
      </c>
      <c r="AA156" s="205">
        <v>0</v>
      </c>
      <c r="AB156" s="205">
        <v>0</v>
      </c>
      <c r="AC156" s="205">
        <v>0</v>
      </c>
      <c r="AD156" s="205">
        <v>0</v>
      </c>
      <c r="AE156" s="205">
        <v>0</v>
      </c>
      <c r="AF156" s="205">
        <v>0</v>
      </c>
      <c r="AG156" s="205">
        <v>0</v>
      </c>
      <c r="AH156" s="205">
        <v>1</v>
      </c>
      <c r="AI156" s="205">
        <v>0</v>
      </c>
      <c r="AJ156" s="205">
        <v>0</v>
      </c>
      <c r="AK156" s="205">
        <v>0</v>
      </c>
      <c r="AL156" s="205">
        <v>8</v>
      </c>
      <c r="AM156" s="205">
        <v>0</v>
      </c>
      <c r="AN156" s="205">
        <v>0</v>
      </c>
      <c r="AO156" s="205">
        <v>1</v>
      </c>
      <c r="AP156" s="205">
        <v>0</v>
      </c>
      <c r="AQ156" s="205">
        <v>0</v>
      </c>
      <c r="AR156" s="205">
        <v>0</v>
      </c>
      <c r="AS156" s="205">
        <v>0</v>
      </c>
      <c r="AT156" s="205">
        <v>0</v>
      </c>
      <c r="AU156" s="205">
        <v>0</v>
      </c>
    </row>
    <row r="157" spans="1:47" x14ac:dyDescent="0.3">
      <c r="A157" s="203">
        <f t="shared" si="2"/>
        <v>4</v>
      </c>
      <c r="B157" s="203" t="str">
        <f t="shared" si="2"/>
        <v>HONG KONG</v>
      </c>
      <c r="C157" s="203">
        <v>4</v>
      </c>
      <c r="E157" s="205">
        <v>3</v>
      </c>
      <c r="F157" s="206" t="s">
        <v>711</v>
      </c>
      <c r="G157" s="205">
        <v>0</v>
      </c>
      <c r="H157" s="205">
        <v>0</v>
      </c>
      <c r="I157" s="205">
        <v>0</v>
      </c>
      <c r="J157" s="205">
        <v>0</v>
      </c>
      <c r="K157" s="205">
        <v>0</v>
      </c>
      <c r="L157" s="205">
        <v>0</v>
      </c>
      <c r="M157" s="205">
        <v>0</v>
      </c>
      <c r="N157" s="205">
        <v>0</v>
      </c>
      <c r="O157" s="205">
        <v>0</v>
      </c>
      <c r="P157" s="205">
        <v>0</v>
      </c>
      <c r="Q157" s="205">
        <v>0</v>
      </c>
      <c r="R157" s="205">
        <v>0</v>
      </c>
      <c r="S157" s="205">
        <v>0</v>
      </c>
      <c r="T157" s="205">
        <v>0</v>
      </c>
      <c r="U157" s="205">
        <v>0</v>
      </c>
      <c r="V157" s="205">
        <v>0</v>
      </c>
      <c r="W157" s="205">
        <v>0</v>
      </c>
      <c r="X157" s="205">
        <v>0</v>
      </c>
      <c r="Y157" s="205">
        <v>0</v>
      </c>
      <c r="Z157" s="205">
        <v>0</v>
      </c>
      <c r="AA157" s="205">
        <v>0</v>
      </c>
      <c r="AB157" s="205">
        <v>0</v>
      </c>
      <c r="AC157" s="205">
        <v>0</v>
      </c>
      <c r="AD157" s="205">
        <v>0</v>
      </c>
      <c r="AE157" s="205">
        <v>0</v>
      </c>
      <c r="AF157" s="205">
        <v>0</v>
      </c>
      <c r="AG157" s="205">
        <v>0</v>
      </c>
      <c r="AH157" s="205">
        <v>0</v>
      </c>
      <c r="AI157" s="205">
        <v>0</v>
      </c>
      <c r="AJ157" s="205">
        <v>0</v>
      </c>
      <c r="AK157" s="205">
        <v>0</v>
      </c>
      <c r="AL157" s="205">
        <v>0</v>
      </c>
      <c r="AM157" s="205">
        <v>0</v>
      </c>
      <c r="AN157" s="205">
        <v>0</v>
      </c>
      <c r="AO157" s="205">
        <v>0</v>
      </c>
      <c r="AP157" s="205">
        <v>0</v>
      </c>
      <c r="AQ157" s="205">
        <v>0</v>
      </c>
      <c r="AR157" s="205">
        <v>0</v>
      </c>
      <c r="AS157" s="205">
        <v>0</v>
      </c>
      <c r="AT157" s="205">
        <v>0</v>
      </c>
      <c r="AU157" s="205">
        <v>0</v>
      </c>
    </row>
    <row r="158" spans="1:47" x14ac:dyDescent="0.3">
      <c r="A158" s="203">
        <f t="shared" si="2"/>
        <v>4</v>
      </c>
      <c r="B158" s="203" t="str">
        <f t="shared" si="2"/>
        <v>HUNGARY</v>
      </c>
      <c r="C158" s="203">
        <v>4</v>
      </c>
      <c r="E158" s="205">
        <v>3</v>
      </c>
      <c r="F158" s="206" t="s">
        <v>604</v>
      </c>
      <c r="G158" s="205">
        <v>0</v>
      </c>
      <c r="H158" s="205">
        <v>0</v>
      </c>
      <c r="I158" s="205">
        <v>0</v>
      </c>
      <c r="J158" s="205">
        <v>0</v>
      </c>
      <c r="K158" s="205">
        <v>0</v>
      </c>
      <c r="L158" s="205">
        <v>0</v>
      </c>
      <c r="M158" s="205">
        <v>0</v>
      </c>
      <c r="N158" s="205">
        <v>0</v>
      </c>
      <c r="O158" s="205">
        <v>0</v>
      </c>
      <c r="P158" s="205">
        <v>0</v>
      </c>
      <c r="Q158" s="205">
        <v>0</v>
      </c>
      <c r="R158" s="205">
        <v>0</v>
      </c>
      <c r="S158" s="205">
        <v>0</v>
      </c>
      <c r="T158" s="205">
        <v>0</v>
      </c>
      <c r="U158" s="205">
        <v>0</v>
      </c>
      <c r="V158" s="205">
        <v>0</v>
      </c>
      <c r="W158" s="205">
        <v>0</v>
      </c>
      <c r="X158" s="205">
        <v>0</v>
      </c>
      <c r="Y158" s="205">
        <v>0</v>
      </c>
      <c r="Z158" s="205">
        <v>0</v>
      </c>
      <c r="AA158" s="205">
        <v>0</v>
      </c>
      <c r="AB158" s="205">
        <v>0</v>
      </c>
      <c r="AC158" s="205">
        <v>0</v>
      </c>
      <c r="AD158" s="205">
        <v>0</v>
      </c>
      <c r="AE158" s="205">
        <v>0</v>
      </c>
      <c r="AF158" s="205">
        <v>0</v>
      </c>
      <c r="AG158" s="205">
        <v>0</v>
      </c>
      <c r="AH158" s="205">
        <v>0</v>
      </c>
      <c r="AI158" s="205">
        <v>0</v>
      </c>
      <c r="AJ158" s="205">
        <v>0</v>
      </c>
      <c r="AK158" s="205">
        <v>0</v>
      </c>
      <c r="AL158" s="205">
        <v>0</v>
      </c>
      <c r="AM158" s="205">
        <v>0</v>
      </c>
      <c r="AN158" s="205">
        <v>0</v>
      </c>
      <c r="AO158" s="205">
        <v>0</v>
      </c>
      <c r="AP158" s="205">
        <v>0</v>
      </c>
      <c r="AQ158" s="205">
        <v>0</v>
      </c>
      <c r="AR158" s="205">
        <v>0</v>
      </c>
      <c r="AS158" s="205">
        <v>0</v>
      </c>
      <c r="AT158" s="205">
        <v>0</v>
      </c>
      <c r="AU158" s="205">
        <v>0</v>
      </c>
    </row>
    <row r="159" spans="1:47" x14ac:dyDescent="0.3">
      <c r="A159" s="203">
        <f t="shared" si="2"/>
        <v>4</v>
      </c>
      <c r="B159" s="203" t="str">
        <f t="shared" si="2"/>
        <v>ICELAND</v>
      </c>
      <c r="C159" s="203">
        <v>4</v>
      </c>
      <c r="E159" s="205">
        <v>3</v>
      </c>
      <c r="F159" s="206" t="s">
        <v>623</v>
      </c>
      <c r="G159" s="205">
        <v>0</v>
      </c>
      <c r="H159" s="205">
        <v>0</v>
      </c>
      <c r="I159" s="205">
        <v>0</v>
      </c>
      <c r="J159" s="205">
        <v>0</v>
      </c>
      <c r="K159" s="205">
        <v>0</v>
      </c>
      <c r="L159" s="205">
        <v>0</v>
      </c>
      <c r="M159" s="205">
        <v>0</v>
      </c>
      <c r="N159" s="205">
        <v>0</v>
      </c>
      <c r="O159" s="205">
        <v>0</v>
      </c>
      <c r="P159" s="205">
        <v>0</v>
      </c>
      <c r="Q159" s="205">
        <v>0</v>
      </c>
      <c r="R159" s="205">
        <v>0</v>
      </c>
      <c r="S159" s="205">
        <v>0</v>
      </c>
      <c r="T159" s="205">
        <v>0</v>
      </c>
      <c r="U159" s="205">
        <v>0</v>
      </c>
      <c r="V159" s="205">
        <v>0</v>
      </c>
      <c r="W159" s="205">
        <v>0</v>
      </c>
      <c r="X159" s="205">
        <v>0</v>
      </c>
      <c r="Y159" s="205">
        <v>0</v>
      </c>
      <c r="Z159" s="205">
        <v>0</v>
      </c>
      <c r="AA159" s="205">
        <v>0</v>
      </c>
      <c r="AB159" s="205">
        <v>0</v>
      </c>
      <c r="AC159" s="205">
        <v>0</v>
      </c>
      <c r="AD159" s="205">
        <v>0</v>
      </c>
      <c r="AE159" s="205">
        <v>0</v>
      </c>
      <c r="AF159" s="205">
        <v>0</v>
      </c>
      <c r="AG159" s="205">
        <v>0</v>
      </c>
      <c r="AH159" s="205">
        <v>0</v>
      </c>
      <c r="AI159" s="205">
        <v>0</v>
      </c>
      <c r="AJ159" s="205">
        <v>0</v>
      </c>
      <c r="AK159" s="205">
        <v>0</v>
      </c>
      <c r="AL159" s="205">
        <v>0</v>
      </c>
      <c r="AM159" s="205">
        <v>0</v>
      </c>
      <c r="AN159" s="205">
        <v>0</v>
      </c>
      <c r="AO159" s="205">
        <v>0</v>
      </c>
      <c r="AP159" s="205">
        <v>0</v>
      </c>
      <c r="AQ159" s="205">
        <v>0</v>
      </c>
      <c r="AR159" s="205">
        <v>0</v>
      </c>
      <c r="AS159" s="205">
        <v>0</v>
      </c>
      <c r="AT159" s="205">
        <v>0</v>
      </c>
      <c r="AU159" s="205">
        <v>0</v>
      </c>
    </row>
    <row r="160" spans="1:47" x14ac:dyDescent="0.3">
      <c r="A160" s="203">
        <f t="shared" si="2"/>
        <v>4</v>
      </c>
      <c r="B160" s="203" t="str">
        <f t="shared" si="2"/>
        <v>INDIA</v>
      </c>
      <c r="C160" s="203">
        <v>4</v>
      </c>
      <c r="E160" s="205">
        <v>3</v>
      </c>
      <c r="F160" s="206" t="s">
        <v>305</v>
      </c>
      <c r="G160" s="205">
        <v>93</v>
      </c>
      <c r="H160" s="205">
        <v>0</v>
      </c>
      <c r="I160" s="205">
        <v>0</v>
      </c>
      <c r="J160" s="205">
        <v>0</v>
      </c>
      <c r="K160" s="205">
        <v>0</v>
      </c>
      <c r="L160" s="205">
        <v>2</v>
      </c>
      <c r="M160" s="205">
        <v>5</v>
      </c>
      <c r="N160" s="205">
        <v>0</v>
      </c>
      <c r="O160" s="205">
        <v>0</v>
      </c>
      <c r="P160" s="205">
        <v>0</v>
      </c>
      <c r="Q160" s="205">
        <v>0</v>
      </c>
      <c r="R160" s="205">
        <v>2</v>
      </c>
      <c r="S160" s="205">
        <v>0</v>
      </c>
      <c r="T160" s="205">
        <v>0</v>
      </c>
      <c r="U160" s="205">
        <v>0</v>
      </c>
      <c r="V160" s="205">
        <v>0</v>
      </c>
      <c r="W160" s="205">
        <v>0</v>
      </c>
      <c r="X160" s="205">
        <v>64</v>
      </c>
      <c r="Y160" s="205">
        <v>0</v>
      </c>
      <c r="Z160" s="205">
        <v>0</v>
      </c>
      <c r="AA160" s="205">
        <v>0</v>
      </c>
      <c r="AB160" s="205">
        <v>0</v>
      </c>
      <c r="AC160" s="205">
        <v>0</v>
      </c>
      <c r="AD160" s="205">
        <v>0</v>
      </c>
      <c r="AE160" s="205">
        <v>0</v>
      </c>
      <c r="AF160" s="205">
        <v>0</v>
      </c>
      <c r="AG160" s="205">
        <v>0</v>
      </c>
      <c r="AH160" s="205">
        <v>7</v>
      </c>
      <c r="AI160" s="205">
        <v>0</v>
      </c>
      <c r="AJ160" s="205">
        <v>0</v>
      </c>
      <c r="AK160" s="205">
        <v>0</v>
      </c>
      <c r="AL160" s="205">
        <v>6</v>
      </c>
      <c r="AM160" s="205">
        <v>1</v>
      </c>
      <c r="AN160" s="205">
        <v>0</v>
      </c>
      <c r="AO160" s="205">
        <v>1</v>
      </c>
      <c r="AP160" s="205">
        <v>0</v>
      </c>
      <c r="AQ160" s="205">
        <v>0</v>
      </c>
      <c r="AR160" s="205">
        <v>2</v>
      </c>
      <c r="AS160" s="205">
        <v>0</v>
      </c>
      <c r="AT160" s="205">
        <v>0</v>
      </c>
      <c r="AU160" s="205">
        <v>3</v>
      </c>
    </row>
    <row r="161" spans="1:47" x14ac:dyDescent="0.3">
      <c r="A161" s="203">
        <f t="shared" si="2"/>
        <v>4</v>
      </c>
      <c r="B161" s="203" t="str">
        <f t="shared" si="2"/>
        <v>INDONESIA</v>
      </c>
      <c r="C161" s="203">
        <v>4</v>
      </c>
      <c r="E161" s="205">
        <v>3</v>
      </c>
      <c r="F161" s="206" t="s">
        <v>583</v>
      </c>
      <c r="G161" s="205">
        <v>7</v>
      </c>
      <c r="H161" s="205">
        <v>0</v>
      </c>
      <c r="I161" s="205">
        <v>0</v>
      </c>
      <c r="J161" s="205">
        <v>0</v>
      </c>
      <c r="K161" s="205">
        <v>0</v>
      </c>
      <c r="L161" s="205">
        <v>0</v>
      </c>
      <c r="M161" s="205">
        <v>0</v>
      </c>
      <c r="N161" s="205">
        <v>0</v>
      </c>
      <c r="O161" s="205">
        <v>0</v>
      </c>
      <c r="P161" s="205">
        <v>0</v>
      </c>
      <c r="Q161" s="205">
        <v>0</v>
      </c>
      <c r="R161" s="205">
        <v>0</v>
      </c>
      <c r="S161" s="205">
        <v>0</v>
      </c>
      <c r="T161" s="205">
        <v>0</v>
      </c>
      <c r="U161" s="205">
        <v>0</v>
      </c>
      <c r="V161" s="205">
        <v>0</v>
      </c>
      <c r="W161" s="205">
        <v>0</v>
      </c>
      <c r="X161" s="205">
        <v>5</v>
      </c>
      <c r="Y161" s="205">
        <v>0</v>
      </c>
      <c r="Z161" s="205">
        <v>0</v>
      </c>
      <c r="AA161" s="205">
        <v>0</v>
      </c>
      <c r="AB161" s="205">
        <v>0</v>
      </c>
      <c r="AC161" s="205">
        <v>0</v>
      </c>
      <c r="AD161" s="205">
        <v>0</v>
      </c>
      <c r="AE161" s="205">
        <v>0</v>
      </c>
      <c r="AF161" s="205">
        <v>0</v>
      </c>
      <c r="AG161" s="205">
        <v>0</v>
      </c>
      <c r="AH161" s="205">
        <v>0</v>
      </c>
      <c r="AI161" s="205">
        <v>0</v>
      </c>
      <c r="AJ161" s="205">
        <v>0</v>
      </c>
      <c r="AK161" s="205">
        <v>0</v>
      </c>
      <c r="AL161" s="205">
        <v>2</v>
      </c>
      <c r="AM161" s="205">
        <v>0</v>
      </c>
      <c r="AN161" s="205">
        <v>0</v>
      </c>
      <c r="AO161" s="205">
        <v>0</v>
      </c>
      <c r="AP161" s="205">
        <v>0</v>
      </c>
      <c r="AQ161" s="205">
        <v>0</v>
      </c>
      <c r="AR161" s="205">
        <v>0</v>
      </c>
      <c r="AS161" s="205">
        <v>0</v>
      </c>
      <c r="AT161" s="205">
        <v>0</v>
      </c>
      <c r="AU161" s="205">
        <v>0</v>
      </c>
    </row>
    <row r="162" spans="1:47" x14ac:dyDescent="0.3">
      <c r="A162" s="203">
        <f t="shared" si="2"/>
        <v>4</v>
      </c>
      <c r="B162" s="203" t="str">
        <f t="shared" si="2"/>
        <v>IRAN</v>
      </c>
      <c r="C162" s="203">
        <v>4</v>
      </c>
      <c r="E162" s="205">
        <v>3</v>
      </c>
      <c r="F162" s="206" t="s">
        <v>495</v>
      </c>
      <c r="G162" s="205">
        <v>2</v>
      </c>
      <c r="H162" s="205">
        <v>0</v>
      </c>
      <c r="I162" s="205">
        <v>0</v>
      </c>
      <c r="J162" s="205">
        <v>0</v>
      </c>
      <c r="K162" s="205">
        <v>0</v>
      </c>
      <c r="L162" s="205">
        <v>0</v>
      </c>
      <c r="M162" s="205">
        <v>0</v>
      </c>
      <c r="N162" s="205">
        <v>0</v>
      </c>
      <c r="O162" s="205">
        <v>0</v>
      </c>
      <c r="P162" s="205">
        <v>0</v>
      </c>
      <c r="Q162" s="205">
        <v>0</v>
      </c>
      <c r="R162" s="205">
        <v>0</v>
      </c>
      <c r="S162" s="205">
        <v>0</v>
      </c>
      <c r="T162" s="205">
        <v>0</v>
      </c>
      <c r="U162" s="205">
        <v>0</v>
      </c>
      <c r="V162" s="205">
        <v>0</v>
      </c>
      <c r="W162" s="205">
        <v>0</v>
      </c>
      <c r="X162" s="205">
        <v>0</v>
      </c>
      <c r="Y162" s="205">
        <v>0</v>
      </c>
      <c r="Z162" s="205">
        <v>0</v>
      </c>
      <c r="AA162" s="205">
        <v>0</v>
      </c>
      <c r="AB162" s="205">
        <v>0</v>
      </c>
      <c r="AC162" s="205">
        <v>0</v>
      </c>
      <c r="AD162" s="205">
        <v>0</v>
      </c>
      <c r="AE162" s="205">
        <v>0</v>
      </c>
      <c r="AF162" s="205">
        <v>0</v>
      </c>
      <c r="AG162" s="205">
        <v>0</v>
      </c>
      <c r="AH162" s="205">
        <v>0</v>
      </c>
      <c r="AI162" s="205">
        <v>0</v>
      </c>
      <c r="AJ162" s="205">
        <v>0</v>
      </c>
      <c r="AK162" s="205">
        <v>0</v>
      </c>
      <c r="AL162" s="205">
        <v>2</v>
      </c>
      <c r="AM162" s="205">
        <v>0</v>
      </c>
      <c r="AN162" s="205">
        <v>0</v>
      </c>
      <c r="AO162" s="205">
        <v>0</v>
      </c>
      <c r="AP162" s="205">
        <v>0</v>
      </c>
      <c r="AQ162" s="205">
        <v>0</v>
      </c>
      <c r="AR162" s="205">
        <v>0</v>
      </c>
      <c r="AS162" s="205">
        <v>0</v>
      </c>
      <c r="AT162" s="205">
        <v>0</v>
      </c>
      <c r="AU162" s="205">
        <v>0</v>
      </c>
    </row>
    <row r="163" spans="1:47" x14ac:dyDescent="0.3">
      <c r="A163" s="203">
        <f t="shared" si="2"/>
        <v>4</v>
      </c>
      <c r="B163" s="203" t="str">
        <f t="shared" si="2"/>
        <v>IRAQ</v>
      </c>
      <c r="C163" s="203">
        <v>4</v>
      </c>
      <c r="E163" s="205">
        <v>3</v>
      </c>
      <c r="F163" s="206" t="s">
        <v>582</v>
      </c>
      <c r="G163" s="205">
        <v>0</v>
      </c>
      <c r="H163" s="205">
        <v>0</v>
      </c>
      <c r="I163" s="205">
        <v>0</v>
      </c>
      <c r="J163" s="205">
        <v>0</v>
      </c>
      <c r="K163" s="205">
        <v>0</v>
      </c>
      <c r="L163" s="205">
        <v>0</v>
      </c>
      <c r="M163" s="205">
        <v>0</v>
      </c>
      <c r="N163" s="205">
        <v>0</v>
      </c>
      <c r="O163" s="205">
        <v>0</v>
      </c>
      <c r="P163" s="205">
        <v>0</v>
      </c>
      <c r="Q163" s="205">
        <v>0</v>
      </c>
      <c r="R163" s="205">
        <v>0</v>
      </c>
      <c r="S163" s="205">
        <v>0</v>
      </c>
      <c r="T163" s="205">
        <v>0</v>
      </c>
      <c r="U163" s="205">
        <v>0</v>
      </c>
      <c r="V163" s="205">
        <v>0</v>
      </c>
      <c r="W163" s="205">
        <v>0</v>
      </c>
      <c r="X163" s="205">
        <v>0</v>
      </c>
      <c r="Y163" s="205">
        <v>0</v>
      </c>
      <c r="Z163" s="205">
        <v>0</v>
      </c>
      <c r="AA163" s="205">
        <v>0</v>
      </c>
      <c r="AB163" s="205">
        <v>0</v>
      </c>
      <c r="AC163" s="205">
        <v>0</v>
      </c>
      <c r="AD163" s="205">
        <v>0</v>
      </c>
      <c r="AE163" s="205">
        <v>0</v>
      </c>
      <c r="AF163" s="205">
        <v>0</v>
      </c>
      <c r="AG163" s="205">
        <v>0</v>
      </c>
      <c r="AH163" s="205">
        <v>0</v>
      </c>
      <c r="AI163" s="205">
        <v>0</v>
      </c>
      <c r="AJ163" s="205">
        <v>0</v>
      </c>
      <c r="AK163" s="205">
        <v>0</v>
      </c>
      <c r="AL163" s="205">
        <v>0</v>
      </c>
      <c r="AM163" s="205">
        <v>0</v>
      </c>
      <c r="AN163" s="205">
        <v>0</v>
      </c>
      <c r="AO163" s="205">
        <v>0</v>
      </c>
      <c r="AP163" s="205">
        <v>0</v>
      </c>
      <c r="AQ163" s="205">
        <v>0</v>
      </c>
      <c r="AR163" s="205">
        <v>0</v>
      </c>
      <c r="AS163" s="205">
        <v>0</v>
      </c>
      <c r="AT163" s="205">
        <v>0</v>
      </c>
      <c r="AU163" s="205">
        <v>0</v>
      </c>
    </row>
    <row r="164" spans="1:47" x14ac:dyDescent="0.3">
      <c r="A164" s="203">
        <f t="shared" si="2"/>
        <v>4</v>
      </c>
      <c r="B164" s="203" t="str">
        <f t="shared" si="2"/>
        <v>IRELAND</v>
      </c>
      <c r="C164" s="203">
        <v>4</v>
      </c>
      <c r="E164" s="205">
        <v>3</v>
      </c>
      <c r="F164" s="206" t="s">
        <v>497</v>
      </c>
      <c r="G164" s="205">
        <v>1</v>
      </c>
      <c r="H164" s="205">
        <v>0</v>
      </c>
      <c r="I164" s="205">
        <v>0</v>
      </c>
      <c r="J164" s="205">
        <v>0</v>
      </c>
      <c r="K164" s="205">
        <v>0</v>
      </c>
      <c r="L164" s="205">
        <v>0</v>
      </c>
      <c r="M164" s="205">
        <v>0</v>
      </c>
      <c r="N164" s="205">
        <v>0</v>
      </c>
      <c r="O164" s="205">
        <v>0</v>
      </c>
      <c r="P164" s="205">
        <v>0</v>
      </c>
      <c r="Q164" s="205">
        <v>0</v>
      </c>
      <c r="R164" s="205">
        <v>0</v>
      </c>
      <c r="S164" s="205">
        <v>0</v>
      </c>
      <c r="T164" s="205">
        <v>0</v>
      </c>
      <c r="U164" s="205">
        <v>0</v>
      </c>
      <c r="V164" s="205">
        <v>0</v>
      </c>
      <c r="W164" s="205">
        <v>0</v>
      </c>
      <c r="X164" s="205">
        <v>1</v>
      </c>
      <c r="Y164" s="205">
        <v>0</v>
      </c>
      <c r="Z164" s="205">
        <v>0</v>
      </c>
      <c r="AA164" s="205">
        <v>0</v>
      </c>
      <c r="AB164" s="205">
        <v>0</v>
      </c>
      <c r="AC164" s="205">
        <v>0</v>
      </c>
      <c r="AD164" s="205">
        <v>0</v>
      </c>
      <c r="AE164" s="205">
        <v>0</v>
      </c>
      <c r="AF164" s="205">
        <v>0</v>
      </c>
      <c r="AG164" s="205">
        <v>0</v>
      </c>
      <c r="AH164" s="205">
        <v>0</v>
      </c>
      <c r="AI164" s="205">
        <v>0</v>
      </c>
      <c r="AJ164" s="205">
        <v>0</v>
      </c>
      <c r="AK164" s="205">
        <v>0</v>
      </c>
      <c r="AL164" s="205">
        <v>0</v>
      </c>
      <c r="AM164" s="205">
        <v>0</v>
      </c>
      <c r="AN164" s="205">
        <v>0</v>
      </c>
      <c r="AO164" s="205">
        <v>0</v>
      </c>
      <c r="AP164" s="205">
        <v>0</v>
      </c>
      <c r="AQ164" s="205">
        <v>0</v>
      </c>
      <c r="AR164" s="205">
        <v>0</v>
      </c>
      <c r="AS164" s="205">
        <v>0</v>
      </c>
      <c r="AT164" s="205">
        <v>0</v>
      </c>
      <c r="AU164" s="205">
        <v>0</v>
      </c>
    </row>
    <row r="165" spans="1:47" x14ac:dyDescent="0.3">
      <c r="A165" s="203">
        <f t="shared" si="2"/>
        <v>4</v>
      </c>
      <c r="B165" s="203" t="str">
        <f t="shared" si="2"/>
        <v>ISLE OF MAN</v>
      </c>
      <c r="C165" s="203">
        <v>4</v>
      </c>
      <c r="E165" s="205">
        <v>3</v>
      </c>
      <c r="F165" s="206" t="s">
        <v>712</v>
      </c>
      <c r="G165" s="205">
        <v>0</v>
      </c>
      <c r="H165" s="205">
        <v>0</v>
      </c>
      <c r="I165" s="205">
        <v>0</v>
      </c>
      <c r="J165" s="205">
        <v>0</v>
      </c>
      <c r="K165" s="205">
        <v>0</v>
      </c>
      <c r="L165" s="205">
        <v>0</v>
      </c>
      <c r="M165" s="205">
        <v>0</v>
      </c>
      <c r="N165" s="205">
        <v>0</v>
      </c>
      <c r="O165" s="205">
        <v>0</v>
      </c>
      <c r="P165" s="205">
        <v>0</v>
      </c>
      <c r="Q165" s="205">
        <v>0</v>
      </c>
      <c r="R165" s="205">
        <v>0</v>
      </c>
      <c r="S165" s="205">
        <v>0</v>
      </c>
      <c r="T165" s="205">
        <v>0</v>
      </c>
      <c r="U165" s="205">
        <v>0</v>
      </c>
      <c r="V165" s="205">
        <v>0</v>
      </c>
      <c r="W165" s="205">
        <v>0</v>
      </c>
      <c r="X165" s="205">
        <v>0</v>
      </c>
      <c r="Y165" s="205">
        <v>0</v>
      </c>
      <c r="Z165" s="205">
        <v>0</v>
      </c>
      <c r="AA165" s="205">
        <v>0</v>
      </c>
      <c r="AB165" s="205">
        <v>0</v>
      </c>
      <c r="AC165" s="205">
        <v>0</v>
      </c>
      <c r="AD165" s="205">
        <v>0</v>
      </c>
      <c r="AE165" s="205">
        <v>0</v>
      </c>
      <c r="AF165" s="205">
        <v>0</v>
      </c>
      <c r="AG165" s="205">
        <v>0</v>
      </c>
      <c r="AH165" s="205">
        <v>0</v>
      </c>
      <c r="AI165" s="205">
        <v>0</v>
      </c>
      <c r="AJ165" s="205">
        <v>0</v>
      </c>
      <c r="AK165" s="205">
        <v>0</v>
      </c>
      <c r="AL165" s="205">
        <v>0</v>
      </c>
      <c r="AM165" s="205">
        <v>0</v>
      </c>
      <c r="AN165" s="205">
        <v>0</v>
      </c>
      <c r="AO165" s="205">
        <v>0</v>
      </c>
      <c r="AP165" s="205">
        <v>0</v>
      </c>
      <c r="AQ165" s="205">
        <v>0</v>
      </c>
      <c r="AR165" s="205">
        <v>0</v>
      </c>
      <c r="AS165" s="205">
        <v>0</v>
      </c>
      <c r="AT165" s="205">
        <v>0</v>
      </c>
      <c r="AU165" s="205">
        <v>0</v>
      </c>
    </row>
    <row r="166" spans="1:47" x14ac:dyDescent="0.3">
      <c r="A166" s="203">
        <f t="shared" si="2"/>
        <v>4</v>
      </c>
      <c r="B166" s="203" t="str">
        <f t="shared" si="2"/>
        <v>ISRAEL</v>
      </c>
      <c r="C166" s="203">
        <v>4</v>
      </c>
      <c r="E166" s="205">
        <v>3</v>
      </c>
      <c r="F166" s="206" t="s">
        <v>581</v>
      </c>
      <c r="G166" s="205">
        <v>0</v>
      </c>
      <c r="H166" s="205">
        <v>0</v>
      </c>
      <c r="I166" s="205">
        <v>0</v>
      </c>
      <c r="J166" s="205">
        <v>0</v>
      </c>
      <c r="K166" s="205">
        <v>0</v>
      </c>
      <c r="L166" s="205">
        <v>0</v>
      </c>
      <c r="M166" s="205">
        <v>0</v>
      </c>
      <c r="N166" s="205">
        <v>0</v>
      </c>
      <c r="O166" s="205">
        <v>0</v>
      </c>
      <c r="P166" s="205">
        <v>0</v>
      </c>
      <c r="Q166" s="205">
        <v>0</v>
      </c>
      <c r="R166" s="205">
        <v>0</v>
      </c>
      <c r="S166" s="205">
        <v>0</v>
      </c>
      <c r="T166" s="205">
        <v>0</v>
      </c>
      <c r="U166" s="205">
        <v>0</v>
      </c>
      <c r="V166" s="205">
        <v>0</v>
      </c>
      <c r="W166" s="205">
        <v>0</v>
      </c>
      <c r="X166" s="205">
        <v>0</v>
      </c>
      <c r="Y166" s="205">
        <v>0</v>
      </c>
      <c r="Z166" s="205">
        <v>0</v>
      </c>
      <c r="AA166" s="205">
        <v>0</v>
      </c>
      <c r="AB166" s="205">
        <v>0</v>
      </c>
      <c r="AC166" s="205">
        <v>0</v>
      </c>
      <c r="AD166" s="205">
        <v>0</v>
      </c>
      <c r="AE166" s="205">
        <v>0</v>
      </c>
      <c r="AF166" s="205">
        <v>0</v>
      </c>
      <c r="AG166" s="205">
        <v>0</v>
      </c>
      <c r="AH166" s="205">
        <v>0</v>
      </c>
      <c r="AI166" s="205">
        <v>0</v>
      </c>
      <c r="AJ166" s="205">
        <v>0</v>
      </c>
      <c r="AK166" s="205">
        <v>0</v>
      </c>
      <c r="AL166" s="205">
        <v>0</v>
      </c>
      <c r="AM166" s="205">
        <v>0</v>
      </c>
      <c r="AN166" s="205">
        <v>0</v>
      </c>
      <c r="AO166" s="205">
        <v>0</v>
      </c>
      <c r="AP166" s="205">
        <v>0</v>
      </c>
      <c r="AQ166" s="205">
        <v>0</v>
      </c>
      <c r="AR166" s="205">
        <v>0</v>
      </c>
      <c r="AS166" s="205">
        <v>0</v>
      </c>
      <c r="AT166" s="205">
        <v>0</v>
      </c>
      <c r="AU166" s="205">
        <v>0</v>
      </c>
    </row>
    <row r="167" spans="1:47" x14ac:dyDescent="0.3">
      <c r="A167" s="203">
        <f t="shared" si="2"/>
        <v>4</v>
      </c>
      <c r="B167" s="203" t="str">
        <f t="shared" si="2"/>
        <v>ITALY</v>
      </c>
      <c r="C167" s="203">
        <v>4</v>
      </c>
      <c r="E167" s="205">
        <v>3</v>
      </c>
      <c r="F167" s="206" t="s">
        <v>509</v>
      </c>
      <c r="G167" s="205">
        <v>10</v>
      </c>
      <c r="H167" s="205">
        <v>0</v>
      </c>
      <c r="I167" s="205">
        <v>0</v>
      </c>
      <c r="J167" s="205">
        <v>0</v>
      </c>
      <c r="K167" s="205">
        <v>0</v>
      </c>
      <c r="L167" s="205">
        <v>0</v>
      </c>
      <c r="M167" s="205">
        <v>0</v>
      </c>
      <c r="N167" s="205">
        <v>0</v>
      </c>
      <c r="O167" s="205">
        <v>0</v>
      </c>
      <c r="P167" s="205">
        <v>0</v>
      </c>
      <c r="Q167" s="205">
        <v>0</v>
      </c>
      <c r="R167" s="205">
        <v>0</v>
      </c>
      <c r="S167" s="205">
        <v>0</v>
      </c>
      <c r="T167" s="205">
        <v>0</v>
      </c>
      <c r="U167" s="205">
        <v>0</v>
      </c>
      <c r="V167" s="205">
        <v>0</v>
      </c>
      <c r="W167" s="205">
        <v>0</v>
      </c>
      <c r="X167" s="205">
        <v>7</v>
      </c>
      <c r="Y167" s="205">
        <v>0</v>
      </c>
      <c r="Z167" s="205">
        <v>0</v>
      </c>
      <c r="AA167" s="205">
        <v>0</v>
      </c>
      <c r="AB167" s="205">
        <v>0</v>
      </c>
      <c r="AC167" s="205">
        <v>0</v>
      </c>
      <c r="AD167" s="205">
        <v>0</v>
      </c>
      <c r="AE167" s="205">
        <v>0</v>
      </c>
      <c r="AF167" s="205">
        <v>0</v>
      </c>
      <c r="AG167" s="205">
        <v>0</v>
      </c>
      <c r="AH167" s="205">
        <v>1</v>
      </c>
      <c r="AI167" s="205">
        <v>0</v>
      </c>
      <c r="AJ167" s="205">
        <v>0</v>
      </c>
      <c r="AK167" s="205">
        <v>0</v>
      </c>
      <c r="AL167" s="205">
        <v>1</v>
      </c>
      <c r="AM167" s="205">
        <v>0</v>
      </c>
      <c r="AN167" s="205">
        <v>0</v>
      </c>
      <c r="AO167" s="205">
        <v>1</v>
      </c>
      <c r="AP167" s="205">
        <v>0</v>
      </c>
      <c r="AQ167" s="205">
        <v>0</v>
      </c>
      <c r="AR167" s="205">
        <v>0</v>
      </c>
      <c r="AS167" s="205">
        <v>0</v>
      </c>
      <c r="AT167" s="205">
        <v>0</v>
      </c>
      <c r="AU167" s="205">
        <v>0</v>
      </c>
    </row>
    <row r="168" spans="1:47" x14ac:dyDescent="0.3">
      <c r="A168" s="203">
        <f t="shared" si="2"/>
        <v>4</v>
      </c>
      <c r="B168" s="203" t="str">
        <f t="shared" si="2"/>
        <v>JAMAICA</v>
      </c>
      <c r="C168" s="203">
        <v>4</v>
      </c>
      <c r="E168" s="205">
        <v>3</v>
      </c>
      <c r="F168" s="206" t="s">
        <v>616</v>
      </c>
      <c r="G168" s="205">
        <v>3</v>
      </c>
      <c r="H168" s="205">
        <v>0</v>
      </c>
      <c r="I168" s="205">
        <v>0</v>
      </c>
      <c r="J168" s="205">
        <v>0</v>
      </c>
      <c r="K168" s="205">
        <v>0</v>
      </c>
      <c r="L168" s="205">
        <v>0</v>
      </c>
      <c r="M168" s="205">
        <v>0</v>
      </c>
      <c r="N168" s="205">
        <v>0</v>
      </c>
      <c r="O168" s="205">
        <v>0</v>
      </c>
      <c r="P168" s="205">
        <v>0</v>
      </c>
      <c r="Q168" s="205">
        <v>0</v>
      </c>
      <c r="R168" s="205">
        <v>0</v>
      </c>
      <c r="S168" s="205">
        <v>0</v>
      </c>
      <c r="T168" s="205">
        <v>0</v>
      </c>
      <c r="U168" s="205">
        <v>0</v>
      </c>
      <c r="V168" s="205">
        <v>0</v>
      </c>
      <c r="W168" s="205">
        <v>0</v>
      </c>
      <c r="X168" s="205">
        <v>0</v>
      </c>
      <c r="Y168" s="205">
        <v>0</v>
      </c>
      <c r="Z168" s="205">
        <v>0</v>
      </c>
      <c r="AA168" s="205">
        <v>0</v>
      </c>
      <c r="AB168" s="205">
        <v>0</v>
      </c>
      <c r="AC168" s="205">
        <v>0</v>
      </c>
      <c r="AD168" s="205">
        <v>0</v>
      </c>
      <c r="AE168" s="205">
        <v>0</v>
      </c>
      <c r="AF168" s="205">
        <v>0</v>
      </c>
      <c r="AG168" s="205">
        <v>0</v>
      </c>
      <c r="AH168" s="205">
        <v>0</v>
      </c>
      <c r="AI168" s="205">
        <v>1</v>
      </c>
      <c r="AJ168" s="205">
        <v>0</v>
      </c>
      <c r="AK168" s="205">
        <v>0</v>
      </c>
      <c r="AL168" s="205">
        <v>1</v>
      </c>
      <c r="AM168" s="205">
        <v>0</v>
      </c>
      <c r="AN168" s="205">
        <v>0</v>
      </c>
      <c r="AO168" s="205">
        <v>0</v>
      </c>
      <c r="AP168" s="205">
        <v>0</v>
      </c>
      <c r="AQ168" s="205">
        <v>0</v>
      </c>
      <c r="AR168" s="205">
        <v>0</v>
      </c>
      <c r="AS168" s="205">
        <v>0</v>
      </c>
      <c r="AT168" s="205">
        <v>0</v>
      </c>
      <c r="AU168" s="205">
        <v>1</v>
      </c>
    </row>
    <row r="169" spans="1:47" x14ac:dyDescent="0.3">
      <c r="A169" s="203">
        <f t="shared" si="2"/>
        <v>4</v>
      </c>
      <c r="B169" s="203" t="str">
        <f t="shared" si="2"/>
        <v>JAPAN</v>
      </c>
      <c r="C169" s="203">
        <v>4</v>
      </c>
      <c r="E169" s="205">
        <v>3</v>
      </c>
      <c r="F169" s="206" t="s">
        <v>304</v>
      </c>
      <c r="G169" s="205">
        <v>47</v>
      </c>
      <c r="H169" s="205">
        <v>0</v>
      </c>
      <c r="I169" s="205">
        <v>0</v>
      </c>
      <c r="J169" s="205">
        <v>0</v>
      </c>
      <c r="K169" s="205">
        <v>1</v>
      </c>
      <c r="L169" s="205">
        <v>0</v>
      </c>
      <c r="M169" s="205">
        <v>1</v>
      </c>
      <c r="N169" s="205">
        <v>0</v>
      </c>
      <c r="O169" s="205">
        <v>1</v>
      </c>
      <c r="P169" s="205">
        <v>0</v>
      </c>
      <c r="Q169" s="205">
        <v>0</v>
      </c>
      <c r="R169" s="205">
        <v>0</v>
      </c>
      <c r="S169" s="205">
        <v>0</v>
      </c>
      <c r="T169" s="205">
        <v>0</v>
      </c>
      <c r="U169" s="205">
        <v>0</v>
      </c>
      <c r="V169" s="205">
        <v>0</v>
      </c>
      <c r="W169" s="205">
        <v>0</v>
      </c>
      <c r="X169" s="205">
        <v>23</v>
      </c>
      <c r="Y169" s="205">
        <v>4</v>
      </c>
      <c r="Z169" s="205">
        <v>0</v>
      </c>
      <c r="AA169" s="205">
        <v>0</v>
      </c>
      <c r="AB169" s="205">
        <v>0</v>
      </c>
      <c r="AC169" s="205">
        <v>0</v>
      </c>
      <c r="AD169" s="205">
        <v>0</v>
      </c>
      <c r="AE169" s="205">
        <v>0</v>
      </c>
      <c r="AF169" s="205">
        <v>0</v>
      </c>
      <c r="AG169" s="205">
        <v>0</v>
      </c>
      <c r="AH169" s="205">
        <v>2</v>
      </c>
      <c r="AI169" s="205">
        <v>0</v>
      </c>
      <c r="AJ169" s="205">
        <v>0</v>
      </c>
      <c r="AK169" s="205">
        <v>0</v>
      </c>
      <c r="AL169" s="205">
        <v>10</v>
      </c>
      <c r="AM169" s="205">
        <v>0</v>
      </c>
      <c r="AN169" s="205">
        <v>0</v>
      </c>
      <c r="AO169" s="205">
        <v>0</v>
      </c>
      <c r="AP169" s="205">
        <v>0</v>
      </c>
      <c r="AQ169" s="205">
        <v>0</v>
      </c>
      <c r="AR169" s="205">
        <v>0</v>
      </c>
      <c r="AS169" s="205">
        <v>1</v>
      </c>
      <c r="AT169" s="205">
        <v>0</v>
      </c>
      <c r="AU169" s="205">
        <v>4</v>
      </c>
    </row>
    <row r="170" spans="1:47" x14ac:dyDescent="0.3">
      <c r="A170" s="203">
        <f t="shared" si="2"/>
        <v>4</v>
      </c>
      <c r="B170" s="203" t="str">
        <f t="shared" si="2"/>
        <v>JERSEY</v>
      </c>
      <c r="C170" s="203">
        <v>4</v>
      </c>
      <c r="E170" s="205">
        <v>3</v>
      </c>
      <c r="F170" s="206" t="s">
        <v>713</v>
      </c>
      <c r="G170" s="205">
        <v>0</v>
      </c>
      <c r="H170" s="205">
        <v>0</v>
      </c>
      <c r="I170" s="205">
        <v>0</v>
      </c>
      <c r="J170" s="205">
        <v>0</v>
      </c>
      <c r="K170" s="205">
        <v>0</v>
      </c>
      <c r="L170" s="205">
        <v>0</v>
      </c>
      <c r="M170" s="205">
        <v>0</v>
      </c>
      <c r="N170" s="205">
        <v>0</v>
      </c>
      <c r="O170" s="205">
        <v>0</v>
      </c>
      <c r="P170" s="205">
        <v>0</v>
      </c>
      <c r="Q170" s="205">
        <v>0</v>
      </c>
      <c r="R170" s="205">
        <v>0</v>
      </c>
      <c r="S170" s="205">
        <v>0</v>
      </c>
      <c r="T170" s="205">
        <v>0</v>
      </c>
      <c r="U170" s="205">
        <v>0</v>
      </c>
      <c r="V170" s="205">
        <v>0</v>
      </c>
      <c r="W170" s="205">
        <v>0</v>
      </c>
      <c r="X170" s="205">
        <v>0</v>
      </c>
      <c r="Y170" s="205">
        <v>0</v>
      </c>
      <c r="Z170" s="205">
        <v>0</v>
      </c>
      <c r="AA170" s="205">
        <v>0</v>
      </c>
      <c r="AB170" s="205">
        <v>0</v>
      </c>
      <c r="AC170" s="205">
        <v>0</v>
      </c>
      <c r="AD170" s="205">
        <v>0</v>
      </c>
      <c r="AE170" s="205">
        <v>0</v>
      </c>
      <c r="AF170" s="205">
        <v>0</v>
      </c>
      <c r="AG170" s="205">
        <v>0</v>
      </c>
      <c r="AH170" s="205">
        <v>0</v>
      </c>
      <c r="AI170" s="205">
        <v>0</v>
      </c>
      <c r="AJ170" s="205">
        <v>0</v>
      </c>
      <c r="AK170" s="205">
        <v>0</v>
      </c>
      <c r="AL170" s="205">
        <v>0</v>
      </c>
      <c r="AM170" s="205">
        <v>0</v>
      </c>
      <c r="AN170" s="205">
        <v>0</v>
      </c>
      <c r="AO170" s="205">
        <v>0</v>
      </c>
      <c r="AP170" s="205">
        <v>0</v>
      </c>
      <c r="AQ170" s="205">
        <v>0</v>
      </c>
      <c r="AR170" s="205">
        <v>0</v>
      </c>
      <c r="AS170" s="205">
        <v>0</v>
      </c>
      <c r="AT170" s="205">
        <v>0</v>
      </c>
      <c r="AU170" s="205">
        <v>0</v>
      </c>
    </row>
    <row r="171" spans="1:47" x14ac:dyDescent="0.3">
      <c r="A171" s="203">
        <f t="shared" si="2"/>
        <v>4</v>
      </c>
      <c r="B171" s="203" t="str">
        <f t="shared" si="2"/>
        <v>JORDAN</v>
      </c>
      <c r="C171" s="203">
        <v>4</v>
      </c>
      <c r="E171" s="205">
        <v>3</v>
      </c>
      <c r="F171" s="206" t="s">
        <v>501</v>
      </c>
      <c r="G171" s="205">
        <v>4</v>
      </c>
      <c r="H171" s="205">
        <v>0</v>
      </c>
      <c r="I171" s="205">
        <v>0</v>
      </c>
      <c r="J171" s="205">
        <v>0</v>
      </c>
      <c r="K171" s="205">
        <v>0</v>
      </c>
      <c r="L171" s="205">
        <v>0</v>
      </c>
      <c r="M171" s="205">
        <v>1</v>
      </c>
      <c r="N171" s="205">
        <v>0</v>
      </c>
      <c r="O171" s="205">
        <v>0</v>
      </c>
      <c r="P171" s="205">
        <v>0</v>
      </c>
      <c r="Q171" s="205">
        <v>0</v>
      </c>
      <c r="R171" s="205">
        <v>0</v>
      </c>
      <c r="S171" s="205">
        <v>0</v>
      </c>
      <c r="T171" s="205">
        <v>0</v>
      </c>
      <c r="U171" s="205">
        <v>0</v>
      </c>
      <c r="V171" s="205">
        <v>0</v>
      </c>
      <c r="W171" s="205">
        <v>0</v>
      </c>
      <c r="X171" s="205">
        <v>1</v>
      </c>
      <c r="Y171" s="205">
        <v>0</v>
      </c>
      <c r="Z171" s="205">
        <v>0</v>
      </c>
      <c r="AA171" s="205">
        <v>0</v>
      </c>
      <c r="AB171" s="205">
        <v>0</v>
      </c>
      <c r="AC171" s="205">
        <v>0</v>
      </c>
      <c r="AD171" s="205">
        <v>0</v>
      </c>
      <c r="AE171" s="205">
        <v>0</v>
      </c>
      <c r="AF171" s="205">
        <v>0</v>
      </c>
      <c r="AG171" s="205">
        <v>0</v>
      </c>
      <c r="AH171" s="205">
        <v>0</v>
      </c>
      <c r="AI171" s="205">
        <v>0</v>
      </c>
      <c r="AJ171" s="205">
        <v>0</v>
      </c>
      <c r="AK171" s="205">
        <v>0</v>
      </c>
      <c r="AL171" s="205">
        <v>2</v>
      </c>
      <c r="AM171" s="205">
        <v>0</v>
      </c>
      <c r="AN171" s="205">
        <v>0</v>
      </c>
      <c r="AO171" s="205">
        <v>0</v>
      </c>
      <c r="AP171" s="205">
        <v>0</v>
      </c>
      <c r="AQ171" s="205">
        <v>0</v>
      </c>
      <c r="AR171" s="205">
        <v>0</v>
      </c>
      <c r="AS171" s="205">
        <v>0</v>
      </c>
      <c r="AT171" s="205">
        <v>0</v>
      </c>
      <c r="AU171" s="205">
        <v>0</v>
      </c>
    </row>
    <row r="172" spans="1:47" x14ac:dyDescent="0.3">
      <c r="A172" s="203">
        <f t="shared" si="2"/>
        <v>4</v>
      </c>
      <c r="B172" s="203" t="str">
        <f t="shared" si="2"/>
        <v>KAZAKHSTAN</v>
      </c>
      <c r="C172" s="203">
        <v>4</v>
      </c>
      <c r="E172" s="205">
        <v>3</v>
      </c>
      <c r="F172" s="206" t="s">
        <v>714</v>
      </c>
      <c r="G172" s="205">
        <v>13</v>
      </c>
      <c r="H172" s="205">
        <v>0</v>
      </c>
      <c r="I172" s="205">
        <v>0</v>
      </c>
      <c r="J172" s="205">
        <v>0</v>
      </c>
      <c r="K172" s="205">
        <v>0</v>
      </c>
      <c r="L172" s="205">
        <v>0</v>
      </c>
      <c r="M172" s="205">
        <v>1</v>
      </c>
      <c r="N172" s="205">
        <v>0</v>
      </c>
      <c r="O172" s="205">
        <v>0</v>
      </c>
      <c r="P172" s="205">
        <v>0</v>
      </c>
      <c r="Q172" s="205">
        <v>0</v>
      </c>
      <c r="R172" s="205">
        <v>0</v>
      </c>
      <c r="S172" s="205">
        <v>0</v>
      </c>
      <c r="T172" s="205">
        <v>0</v>
      </c>
      <c r="U172" s="205">
        <v>0</v>
      </c>
      <c r="V172" s="205">
        <v>0</v>
      </c>
      <c r="W172" s="205">
        <v>0</v>
      </c>
      <c r="X172" s="205">
        <v>8</v>
      </c>
      <c r="Y172" s="205">
        <v>0</v>
      </c>
      <c r="Z172" s="205">
        <v>0</v>
      </c>
      <c r="AA172" s="205">
        <v>0</v>
      </c>
      <c r="AB172" s="205">
        <v>0</v>
      </c>
      <c r="AC172" s="205">
        <v>0</v>
      </c>
      <c r="AD172" s="205">
        <v>0</v>
      </c>
      <c r="AE172" s="205">
        <v>0</v>
      </c>
      <c r="AF172" s="205">
        <v>0</v>
      </c>
      <c r="AG172" s="205">
        <v>0</v>
      </c>
      <c r="AH172" s="205">
        <v>1</v>
      </c>
      <c r="AI172" s="205">
        <v>0</v>
      </c>
      <c r="AJ172" s="205">
        <v>0</v>
      </c>
      <c r="AK172" s="205">
        <v>0</v>
      </c>
      <c r="AL172" s="205">
        <v>3</v>
      </c>
      <c r="AM172" s="205">
        <v>0</v>
      </c>
      <c r="AN172" s="205">
        <v>0</v>
      </c>
      <c r="AO172" s="205">
        <v>0</v>
      </c>
      <c r="AP172" s="205">
        <v>0</v>
      </c>
      <c r="AQ172" s="205">
        <v>0</v>
      </c>
      <c r="AR172" s="205">
        <v>0</v>
      </c>
      <c r="AS172" s="205">
        <v>0</v>
      </c>
      <c r="AT172" s="205">
        <v>0</v>
      </c>
      <c r="AU172" s="205">
        <v>0</v>
      </c>
    </row>
    <row r="173" spans="1:47" x14ac:dyDescent="0.3">
      <c r="A173" s="203">
        <f t="shared" si="2"/>
        <v>4</v>
      </c>
      <c r="B173" s="203" t="str">
        <f t="shared" si="2"/>
        <v>KENYA</v>
      </c>
      <c r="C173" s="203">
        <v>4</v>
      </c>
      <c r="E173" s="205">
        <v>3</v>
      </c>
      <c r="F173" s="206" t="s">
        <v>550</v>
      </c>
      <c r="G173" s="205">
        <v>11</v>
      </c>
      <c r="H173" s="205">
        <v>0</v>
      </c>
      <c r="I173" s="205">
        <v>0</v>
      </c>
      <c r="J173" s="205">
        <v>0</v>
      </c>
      <c r="K173" s="205">
        <v>0</v>
      </c>
      <c r="L173" s="205">
        <v>0</v>
      </c>
      <c r="M173" s="205">
        <v>0</v>
      </c>
      <c r="N173" s="205">
        <v>0</v>
      </c>
      <c r="O173" s="205">
        <v>0</v>
      </c>
      <c r="P173" s="205">
        <v>0</v>
      </c>
      <c r="Q173" s="205">
        <v>0</v>
      </c>
      <c r="R173" s="205">
        <v>1</v>
      </c>
      <c r="S173" s="205">
        <v>0</v>
      </c>
      <c r="T173" s="205">
        <v>0</v>
      </c>
      <c r="U173" s="205">
        <v>0</v>
      </c>
      <c r="V173" s="205">
        <v>0</v>
      </c>
      <c r="W173" s="205">
        <v>0</v>
      </c>
      <c r="X173" s="205">
        <v>3</v>
      </c>
      <c r="Y173" s="205">
        <v>0</v>
      </c>
      <c r="Z173" s="205">
        <v>0</v>
      </c>
      <c r="AA173" s="205">
        <v>0</v>
      </c>
      <c r="AB173" s="205">
        <v>0</v>
      </c>
      <c r="AC173" s="205">
        <v>0</v>
      </c>
      <c r="AD173" s="205">
        <v>0</v>
      </c>
      <c r="AE173" s="205">
        <v>0</v>
      </c>
      <c r="AF173" s="205">
        <v>0</v>
      </c>
      <c r="AG173" s="205">
        <v>0</v>
      </c>
      <c r="AH173" s="205">
        <v>4</v>
      </c>
      <c r="AI173" s="205">
        <v>0</v>
      </c>
      <c r="AJ173" s="205">
        <v>0</v>
      </c>
      <c r="AK173" s="205">
        <v>0</v>
      </c>
      <c r="AL173" s="205">
        <v>1</v>
      </c>
      <c r="AM173" s="205">
        <v>0</v>
      </c>
      <c r="AN173" s="205">
        <v>0</v>
      </c>
      <c r="AO173" s="205">
        <v>0</v>
      </c>
      <c r="AP173" s="205">
        <v>0</v>
      </c>
      <c r="AQ173" s="205">
        <v>0</v>
      </c>
      <c r="AR173" s="205">
        <v>0</v>
      </c>
      <c r="AS173" s="205">
        <v>0</v>
      </c>
      <c r="AT173" s="205">
        <v>0</v>
      </c>
      <c r="AU173" s="205">
        <v>2</v>
      </c>
    </row>
    <row r="174" spans="1:47" x14ac:dyDescent="0.3">
      <c r="A174" s="203">
        <f t="shared" si="2"/>
        <v>4</v>
      </c>
      <c r="B174" s="203" t="str">
        <f t="shared" si="2"/>
        <v>KIRIBATI</v>
      </c>
      <c r="C174" s="203">
        <v>4</v>
      </c>
      <c r="E174" s="205">
        <v>3</v>
      </c>
      <c r="F174" s="206" t="s">
        <v>715</v>
      </c>
      <c r="G174" s="205">
        <v>0</v>
      </c>
      <c r="H174" s="205">
        <v>0</v>
      </c>
      <c r="I174" s="205">
        <v>0</v>
      </c>
      <c r="J174" s="205">
        <v>0</v>
      </c>
      <c r="K174" s="205">
        <v>0</v>
      </c>
      <c r="L174" s="205">
        <v>0</v>
      </c>
      <c r="M174" s="205">
        <v>0</v>
      </c>
      <c r="N174" s="205">
        <v>0</v>
      </c>
      <c r="O174" s="205">
        <v>0</v>
      </c>
      <c r="P174" s="205">
        <v>0</v>
      </c>
      <c r="Q174" s="205">
        <v>0</v>
      </c>
      <c r="R174" s="205">
        <v>0</v>
      </c>
      <c r="S174" s="205">
        <v>0</v>
      </c>
      <c r="T174" s="205">
        <v>0</v>
      </c>
      <c r="U174" s="205">
        <v>0</v>
      </c>
      <c r="V174" s="205">
        <v>0</v>
      </c>
      <c r="W174" s="205">
        <v>0</v>
      </c>
      <c r="X174" s="205">
        <v>0</v>
      </c>
      <c r="Y174" s="205">
        <v>0</v>
      </c>
      <c r="Z174" s="205">
        <v>0</v>
      </c>
      <c r="AA174" s="205">
        <v>0</v>
      </c>
      <c r="AB174" s="205">
        <v>0</v>
      </c>
      <c r="AC174" s="205">
        <v>0</v>
      </c>
      <c r="AD174" s="205">
        <v>0</v>
      </c>
      <c r="AE174" s="205">
        <v>0</v>
      </c>
      <c r="AF174" s="205">
        <v>0</v>
      </c>
      <c r="AG174" s="205">
        <v>0</v>
      </c>
      <c r="AH174" s="205">
        <v>0</v>
      </c>
      <c r="AI174" s="205">
        <v>0</v>
      </c>
      <c r="AJ174" s="205">
        <v>0</v>
      </c>
      <c r="AK174" s="205">
        <v>0</v>
      </c>
      <c r="AL174" s="205">
        <v>0</v>
      </c>
      <c r="AM174" s="205">
        <v>0</v>
      </c>
      <c r="AN174" s="205">
        <v>0</v>
      </c>
      <c r="AO174" s="205">
        <v>0</v>
      </c>
      <c r="AP174" s="205">
        <v>0</v>
      </c>
      <c r="AQ174" s="205">
        <v>0</v>
      </c>
      <c r="AR174" s="205">
        <v>0</v>
      </c>
      <c r="AS174" s="205">
        <v>0</v>
      </c>
      <c r="AT174" s="205">
        <v>0</v>
      </c>
      <c r="AU174" s="205">
        <v>0</v>
      </c>
    </row>
    <row r="175" spans="1:47" x14ac:dyDescent="0.3">
      <c r="A175" s="203">
        <f t="shared" si="2"/>
        <v>4</v>
      </c>
      <c r="B175" s="203" t="str">
        <f t="shared" si="2"/>
        <v>KUWAIT</v>
      </c>
      <c r="C175" s="203">
        <v>4</v>
      </c>
      <c r="E175" s="205">
        <v>3</v>
      </c>
      <c r="F175" s="206" t="s">
        <v>580</v>
      </c>
      <c r="G175" s="205">
        <v>0</v>
      </c>
      <c r="H175" s="205">
        <v>0</v>
      </c>
      <c r="I175" s="205">
        <v>0</v>
      </c>
      <c r="J175" s="205">
        <v>0</v>
      </c>
      <c r="K175" s="205">
        <v>0</v>
      </c>
      <c r="L175" s="205">
        <v>0</v>
      </c>
      <c r="M175" s="205">
        <v>0</v>
      </c>
      <c r="N175" s="205">
        <v>0</v>
      </c>
      <c r="O175" s="205">
        <v>0</v>
      </c>
      <c r="P175" s="205">
        <v>0</v>
      </c>
      <c r="Q175" s="205">
        <v>0</v>
      </c>
      <c r="R175" s="205">
        <v>0</v>
      </c>
      <c r="S175" s="205">
        <v>0</v>
      </c>
      <c r="T175" s="205">
        <v>0</v>
      </c>
      <c r="U175" s="205">
        <v>0</v>
      </c>
      <c r="V175" s="205">
        <v>0</v>
      </c>
      <c r="W175" s="205">
        <v>0</v>
      </c>
      <c r="X175" s="205">
        <v>0</v>
      </c>
      <c r="Y175" s="205">
        <v>0</v>
      </c>
      <c r="Z175" s="205">
        <v>0</v>
      </c>
      <c r="AA175" s="205">
        <v>0</v>
      </c>
      <c r="AB175" s="205">
        <v>0</v>
      </c>
      <c r="AC175" s="205">
        <v>0</v>
      </c>
      <c r="AD175" s="205">
        <v>0</v>
      </c>
      <c r="AE175" s="205">
        <v>0</v>
      </c>
      <c r="AF175" s="205">
        <v>0</v>
      </c>
      <c r="AG175" s="205">
        <v>0</v>
      </c>
      <c r="AH175" s="205">
        <v>0</v>
      </c>
      <c r="AI175" s="205">
        <v>0</v>
      </c>
      <c r="AJ175" s="205">
        <v>0</v>
      </c>
      <c r="AK175" s="205">
        <v>0</v>
      </c>
      <c r="AL175" s="205">
        <v>0</v>
      </c>
      <c r="AM175" s="205">
        <v>0</v>
      </c>
      <c r="AN175" s="205">
        <v>0</v>
      </c>
      <c r="AO175" s="205">
        <v>0</v>
      </c>
      <c r="AP175" s="205">
        <v>0</v>
      </c>
      <c r="AQ175" s="205">
        <v>0</v>
      </c>
      <c r="AR175" s="205">
        <v>0</v>
      </c>
      <c r="AS175" s="205">
        <v>0</v>
      </c>
      <c r="AT175" s="205">
        <v>0</v>
      </c>
      <c r="AU175" s="205">
        <v>0</v>
      </c>
    </row>
    <row r="176" spans="1:47" x14ac:dyDescent="0.3">
      <c r="A176" s="203">
        <f t="shared" si="2"/>
        <v>4</v>
      </c>
      <c r="B176" s="203" t="str">
        <f t="shared" si="2"/>
        <v>KYRGYZSTAN</v>
      </c>
      <c r="C176" s="203">
        <v>4</v>
      </c>
      <c r="E176" s="205">
        <v>3</v>
      </c>
      <c r="F176" s="206" t="s">
        <v>716</v>
      </c>
      <c r="G176" s="205">
        <v>163</v>
      </c>
      <c r="H176" s="205">
        <v>0</v>
      </c>
      <c r="I176" s="205">
        <v>0</v>
      </c>
      <c r="J176" s="205">
        <v>0</v>
      </c>
      <c r="K176" s="205">
        <v>0</v>
      </c>
      <c r="L176" s="205">
        <v>0</v>
      </c>
      <c r="M176" s="205">
        <v>3</v>
      </c>
      <c r="N176" s="205">
        <v>0</v>
      </c>
      <c r="O176" s="205">
        <v>0</v>
      </c>
      <c r="P176" s="205">
        <v>0</v>
      </c>
      <c r="Q176" s="205">
        <v>0</v>
      </c>
      <c r="R176" s="205">
        <v>0</v>
      </c>
      <c r="S176" s="205">
        <v>0</v>
      </c>
      <c r="T176" s="205">
        <v>0</v>
      </c>
      <c r="U176" s="205">
        <v>0</v>
      </c>
      <c r="V176" s="205">
        <v>0</v>
      </c>
      <c r="W176" s="205">
        <v>0</v>
      </c>
      <c r="X176" s="205">
        <v>122</v>
      </c>
      <c r="Y176" s="205">
        <v>0</v>
      </c>
      <c r="Z176" s="205">
        <v>0</v>
      </c>
      <c r="AA176" s="205">
        <v>0</v>
      </c>
      <c r="AB176" s="205">
        <v>0</v>
      </c>
      <c r="AC176" s="205">
        <v>0</v>
      </c>
      <c r="AD176" s="205">
        <v>0</v>
      </c>
      <c r="AE176" s="205">
        <v>0</v>
      </c>
      <c r="AF176" s="205">
        <v>0</v>
      </c>
      <c r="AG176" s="205">
        <v>0</v>
      </c>
      <c r="AH176" s="205">
        <v>2</v>
      </c>
      <c r="AI176" s="205">
        <v>0</v>
      </c>
      <c r="AJ176" s="205">
        <v>0</v>
      </c>
      <c r="AK176" s="205">
        <v>0</v>
      </c>
      <c r="AL176" s="205">
        <v>10</v>
      </c>
      <c r="AM176" s="205">
        <v>0</v>
      </c>
      <c r="AN176" s="205">
        <v>0</v>
      </c>
      <c r="AO176" s="205">
        <v>3</v>
      </c>
      <c r="AP176" s="205">
        <v>0</v>
      </c>
      <c r="AQ176" s="205">
        <v>0</v>
      </c>
      <c r="AR176" s="205">
        <v>0</v>
      </c>
      <c r="AS176" s="205">
        <v>0</v>
      </c>
      <c r="AT176" s="205">
        <v>0</v>
      </c>
      <c r="AU176" s="205">
        <v>23</v>
      </c>
    </row>
    <row r="177" spans="1:47" x14ac:dyDescent="0.3">
      <c r="A177" s="203">
        <f t="shared" si="2"/>
        <v>4</v>
      </c>
      <c r="B177" s="203" t="str">
        <f t="shared" si="2"/>
        <v>LAOS</v>
      </c>
      <c r="C177" s="203">
        <v>4</v>
      </c>
      <c r="E177" s="205">
        <v>3</v>
      </c>
      <c r="F177" s="206" t="s">
        <v>584</v>
      </c>
      <c r="G177" s="205">
        <v>0</v>
      </c>
      <c r="H177" s="205">
        <v>0</v>
      </c>
      <c r="I177" s="205">
        <v>0</v>
      </c>
      <c r="J177" s="205">
        <v>0</v>
      </c>
      <c r="K177" s="205">
        <v>0</v>
      </c>
      <c r="L177" s="205">
        <v>0</v>
      </c>
      <c r="M177" s="205">
        <v>0</v>
      </c>
      <c r="N177" s="205">
        <v>0</v>
      </c>
      <c r="O177" s="205">
        <v>0</v>
      </c>
      <c r="P177" s="205">
        <v>0</v>
      </c>
      <c r="Q177" s="205">
        <v>0</v>
      </c>
      <c r="R177" s="205">
        <v>0</v>
      </c>
      <c r="S177" s="205">
        <v>0</v>
      </c>
      <c r="T177" s="205">
        <v>0</v>
      </c>
      <c r="U177" s="205">
        <v>0</v>
      </c>
      <c r="V177" s="205">
        <v>0</v>
      </c>
      <c r="W177" s="205">
        <v>0</v>
      </c>
      <c r="X177" s="205">
        <v>0</v>
      </c>
      <c r="Y177" s="205">
        <v>0</v>
      </c>
      <c r="Z177" s="205">
        <v>0</v>
      </c>
      <c r="AA177" s="205">
        <v>0</v>
      </c>
      <c r="AB177" s="205">
        <v>0</v>
      </c>
      <c r="AC177" s="205">
        <v>0</v>
      </c>
      <c r="AD177" s="205">
        <v>0</v>
      </c>
      <c r="AE177" s="205">
        <v>0</v>
      </c>
      <c r="AF177" s="205">
        <v>0</v>
      </c>
      <c r="AG177" s="205">
        <v>0</v>
      </c>
      <c r="AH177" s="205">
        <v>0</v>
      </c>
      <c r="AI177" s="205">
        <v>0</v>
      </c>
      <c r="AJ177" s="205">
        <v>0</v>
      </c>
      <c r="AK177" s="205">
        <v>0</v>
      </c>
      <c r="AL177" s="205">
        <v>0</v>
      </c>
      <c r="AM177" s="205">
        <v>0</v>
      </c>
      <c r="AN177" s="205">
        <v>0</v>
      </c>
      <c r="AO177" s="205">
        <v>0</v>
      </c>
      <c r="AP177" s="205">
        <v>0</v>
      </c>
      <c r="AQ177" s="205">
        <v>0</v>
      </c>
      <c r="AR177" s="205">
        <v>0</v>
      </c>
      <c r="AS177" s="205">
        <v>0</v>
      </c>
      <c r="AT177" s="205">
        <v>0</v>
      </c>
      <c r="AU177" s="205">
        <v>0</v>
      </c>
    </row>
    <row r="178" spans="1:47" x14ac:dyDescent="0.3">
      <c r="A178" s="203">
        <f t="shared" si="2"/>
        <v>4</v>
      </c>
      <c r="B178" s="203" t="str">
        <f t="shared" si="2"/>
        <v>LATVIA</v>
      </c>
      <c r="C178" s="203">
        <v>4</v>
      </c>
      <c r="E178" s="205">
        <v>3</v>
      </c>
      <c r="F178" s="206" t="s">
        <v>717</v>
      </c>
      <c r="G178" s="205">
        <v>1</v>
      </c>
      <c r="H178" s="205">
        <v>0</v>
      </c>
      <c r="I178" s="205">
        <v>0</v>
      </c>
      <c r="J178" s="205">
        <v>0</v>
      </c>
      <c r="K178" s="205">
        <v>0</v>
      </c>
      <c r="L178" s="205">
        <v>0</v>
      </c>
      <c r="M178" s="205">
        <v>0</v>
      </c>
      <c r="N178" s="205">
        <v>0</v>
      </c>
      <c r="O178" s="205">
        <v>0</v>
      </c>
      <c r="P178" s="205">
        <v>0</v>
      </c>
      <c r="Q178" s="205">
        <v>0</v>
      </c>
      <c r="R178" s="205">
        <v>0</v>
      </c>
      <c r="S178" s="205">
        <v>0</v>
      </c>
      <c r="T178" s="205">
        <v>0</v>
      </c>
      <c r="U178" s="205">
        <v>0</v>
      </c>
      <c r="V178" s="205">
        <v>0</v>
      </c>
      <c r="W178" s="205">
        <v>0</v>
      </c>
      <c r="X178" s="205">
        <v>0</v>
      </c>
      <c r="Y178" s="205">
        <v>0</v>
      </c>
      <c r="Z178" s="205">
        <v>0</v>
      </c>
      <c r="AA178" s="205">
        <v>0</v>
      </c>
      <c r="AB178" s="205">
        <v>0</v>
      </c>
      <c r="AC178" s="205">
        <v>0</v>
      </c>
      <c r="AD178" s="205">
        <v>0</v>
      </c>
      <c r="AE178" s="205">
        <v>0</v>
      </c>
      <c r="AF178" s="205">
        <v>0</v>
      </c>
      <c r="AG178" s="205">
        <v>0</v>
      </c>
      <c r="AH178" s="205">
        <v>1</v>
      </c>
      <c r="AI178" s="205">
        <v>0</v>
      </c>
      <c r="AJ178" s="205">
        <v>0</v>
      </c>
      <c r="AK178" s="205">
        <v>0</v>
      </c>
      <c r="AL178" s="205">
        <v>0</v>
      </c>
      <c r="AM178" s="205">
        <v>0</v>
      </c>
      <c r="AN178" s="205">
        <v>0</v>
      </c>
      <c r="AO178" s="205">
        <v>0</v>
      </c>
      <c r="AP178" s="205">
        <v>0</v>
      </c>
      <c r="AQ178" s="205">
        <v>0</v>
      </c>
      <c r="AR178" s="205">
        <v>0</v>
      </c>
      <c r="AS178" s="205">
        <v>0</v>
      </c>
      <c r="AT178" s="205">
        <v>0</v>
      </c>
      <c r="AU178" s="205">
        <v>0</v>
      </c>
    </row>
    <row r="179" spans="1:47" x14ac:dyDescent="0.3">
      <c r="A179" s="203">
        <f t="shared" si="2"/>
        <v>4</v>
      </c>
      <c r="B179" s="203" t="str">
        <f t="shared" si="2"/>
        <v>LEBANON</v>
      </c>
      <c r="C179" s="203">
        <v>4</v>
      </c>
      <c r="E179" s="205">
        <v>3</v>
      </c>
      <c r="F179" s="206" t="s">
        <v>585</v>
      </c>
      <c r="G179" s="205">
        <v>1</v>
      </c>
      <c r="H179" s="205">
        <v>0</v>
      </c>
      <c r="I179" s="205">
        <v>0</v>
      </c>
      <c r="J179" s="205">
        <v>0</v>
      </c>
      <c r="K179" s="205">
        <v>0</v>
      </c>
      <c r="L179" s="205">
        <v>0</v>
      </c>
      <c r="M179" s="205">
        <v>0</v>
      </c>
      <c r="N179" s="205">
        <v>0</v>
      </c>
      <c r="O179" s="205">
        <v>0</v>
      </c>
      <c r="P179" s="205">
        <v>0</v>
      </c>
      <c r="Q179" s="205">
        <v>0</v>
      </c>
      <c r="R179" s="205">
        <v>0</v>
      </c>
      <c r="S179" s="205">
        <v>0</v>
      </c>
      <c r="T179" s="205">
        <v>0</v>
      </c>
      <c r="U179" s="205">
        <v>0</v>
      </c>
      <c r="V179" s="205">
        <v>0</v>
      </c>
      <c r="W179" s="205">
        <v>0</v>
      </c>
      <c r="X179" s="205">
        <v>0</v>
      </c>
      <c r="Y179" s="205">
        <v>0</v>
      </c>
      <c r="Z179" s="205">
        <v>0</v>
      </c>
      <c r="AA179" s="205">
        <v>0</v>
      </c>
      <c r="AB179" s="205">
        <v>0</v>
      </c>
      <c r="AC179" s="205">
        <v>0</v>
      </c>
      <c r="AD179" s="205">
        <v>0</v>
      </c>
      <c r="AE179" s="205">
        <v>0</v>
      </c>
      <c r="AF179" s="205">
        <v>0</v>
      </c>
      <c r="AG179" s="205">
        <v>0</v>
      </c>
      <c r="AH179" s="205">
        <v>0</v>
      </c>
      <c r="AI179" s="205">
        <v>0</v>
      </c>
      <c r="AJ179" s="205">
        <v>0</v>
      </c>
      <c r="AK179" s="205">
        <v>0</v>
      </c>
      <c r="AL179" s="205">
        <v>0</v>
      </c>
      <c r="AM179" s="205">
        <v>0</v>
      </c>
      <c r="AN179" s="205">
        <v>0</v>
      </c>
      <c r="AO179" s="205">
        <v>0</v>
      </c>
      <c r="AP179" s="205">
        <v>0</v>
      </c>
      <c r="AQ179" s="205">
        <v>0</v>
      </c>
      <c r="AR179" s="205">
        <v>0</v>
      </c>
      <c r="AS179" s="205">
        <v>1</v>
      </c>
      <c r="AT179" s="205">
        <v>0</v>
      </c>
      <c r="AU179" s="205">
        <v>0</v>
      </c>
    </row>
    <row r="180" spans="1:47" x14ac:dyDescent="0.3">
      <c r="A180" s="203">
        <f t="shared" si="2"/>
        <v>4</v>
      </c>
      <c r="B180" s="203" t="str">
        <f t="shared" si="2"/>
        <v>LESOTHO</v>
      </c>
      <c r="C180" s="203">
        <v>4</v>
      </c>
      <c r="E180" s="205">
        <v>3</v>
      </c>
      <c r="F180" s="206" t="s">
        <v>718</v>
      </c>
      <c r="G180" s="205">
        <v>0</v>
      </c>
      <c r="H180" s="205">
        <v>0</v>
      </c>
      <c r="I180" s="205">
        <v>0</v>
      </c>
      <c r="J180" s="205">
        <v>0</v>
      </c>
      <c r="K180" s="205">
        <v>0</v>
      </c>
      <c r="L180" s="205">
        <v>0</v>
      </c>
      <c r="M180" s="205">
        <v>0</v>
      </c>
      <c r="N180" s="205">
        <v>0</v>
      </c>
      <c r="O180" s="205">
        <v>0</v>
      </c>
      <c r="P180" s="205">
        <v>0</v>
      </c>
      <c r="Q180" s="205">
        <v>0</v>
      </c>
      <c r="R180" s="205">
        <v>0</v>
      </c>
      <c r="S180" s="205">
        <v>0</v>
      </c>
      <c r="T180" s="205">
        <v>0</v>
      </c>
      <c r="U180" s="205">
        <v>0</v>
      </c>
      <c r="V180" s="205">
        <v>0</v>
      </c>
      <c r="W180" s="205">
        <v>0</v>
      </c>
      <c r="X180" s="205">
        <v>0</v>
      </c>
      <c r="Y180" s="205">
        <v>0</v>
      </c>
      <c r="Z180" s="205">
        <v>0</v>
      </c>
      <c r="AA180" s="205">
        <v>0</v>
      </c>
      <c r="AB180" s="205">
        <v>0</v>
      </c>
      <c r="AC180" s="205">
        <v>0</v>
      </c>
      <c r="AD180" s="205">
        <v>0</v>
      </c>
      <c r="AE180" s="205">
        <v>0</v>
      </c>
      <c r="AF180" s="205">
        <v>0</v>
      </c>
      <c r="AG180" s="205">
        <v>0</v>
      </c>
      <c r="AH180" s="205">
        <v>0</v>
      </c>
      <c r="AI180" s="205">
        <v>0</v>
      </c>
      <c r="AJ180" s="205">
        <v>0</v>
      </c>
      <c r="AK180" s="205">
        <v>0</v>
      </c>
      <c r="AL180" s="205">
        <v>0</v>
      </c>
      <c r="AM180" s="205">
        <v>0</v>
      </c>
      <c r="AN180" s="205">
        <v>0</v>
      </c>
      <c r="AO180" s="205">
        <v>0</v>
      </c>
      <c r="AP180" s="205">
        <v>0</v>
      </c>
      <c r="AQ180" s="205">
        <v>0</v>
      </c>
      <c r="AR180" s="205">
        <v>0</v>
      </c>
      <c r="AS180" s="205">
        <v>0</v>
      </c>
      <c r="AT180" s="205">
        <v>0</v>
      </c>
      <c r="AU180" s="205">
        <v>0</v>
      </c>
    </row>
    <row r="181" spans="1:47" x14ac:dyDescent="0.3">
      <c r="A181" s="203">
        <f t="shared" si="2"/>
        <v>4</v>
      </c>
      <c r="B181" s="203" t="str">
        <f t="shared" si="2"/>
        <v>LIBERIA</v>
      </c>
      <c r="C181" s="203">
        <v>4</v>
      </c>
      <c r="E181" s="205">
        <v>3</v>
      </c>
      <c r="F181" s="206" t="s">
        <v>552</v>
      </c>
      <c r="G181" s="205">
        <v>0</v>
      </c>
      <c r="H181" s="205">
        <v>0</v>
      </c>
      <c r="I181" s="205">
        <v>0</v>
      </c>
      <c r="J181" s="205">
        <v>0</v>
      </c>
      <c r="K181" s="205">
        <v>0</v>
      </c>
      <c r="L181" s="205">
        <v>0</v>
      </c>
      <c r="M181" s="205">
        <v>0</v>
      </c>
      <c r="N181" s="205">
        <v>0</v>
      </c>
      <c r="O181" s="205">
        <v>0</v>
      </c>
      <c r="P181" s="205">
        <v>0</v>
      </c>
      <c r="Q181" s="205">
        <v>0</v>
      </c>
      <c r="R181" s="205">
        <v>0</v>
      </c>
      <c r="S181" s="205">
        <v>0</v>
      </c>
      <c r="T181" s="205">
        <v>0</v>
      </c>
      <c r="U181" s="205">
        <v>0</v>
      </c>
      <c r="V181" s="205">
        <v>0</v>
      </c>
      <c r="W181" s="205">
        <v>0</v>
      </c>
      <c r="X181" s="205">
        <v>0</v>
      </c>
      <c r="Y181" s="205">
        <v>0</v>
      </c>
      <c r="Z181" s="205">
        <v>0</v>
      </c>
      <c r="AA181" s="205">
        <v>0</v>
      </c>
      <c r="AB181" s="205">
        <v>0</v>
      </c>
      <c r="AC181" s="205">
        <v>0</v>
      </c>
      <c r="AD181" s="205">
        <v>0</v>
      </c>
      <c r="AE181" s="205">
        <v>0</v>
      </c>
      <c r="AF181" s="205">
        <v>0</v>
      </c>
      <c r="AG181" s="205">
        <v>0</v>
      </c>
      <c r="AH181" s="205">
        <v>0</v>
      </c>
      <c r="AI181" s="205">
        <v>0</v>
      </c>
      <c r="AJ181" s="205">
        <v>0</v>
      </c>
      <c r="AK181" s="205">
        <v>0</v>
      </c>
      <c r="AL181" s="205">
        <v>0</v>
      </c>
      <c r="AM181" s="205">
        <v>0</v>
      </c>
      <c r="AN181" s="205">
        <v>0</v>
      </c>
      <c r="AO181" s="205">
        <v>0</v>
      </c>
      <c r="AP181" s="205">
        <v>0</v>
      </c>
      <c r="AQ181" s="205">
        <v>0</v>
      </c>
      <c r="AR181" s="205">
        <v>0</v>
      </c>
      <c r="AS181" s="205">
        <v>0</v>
      </c>
      <c r="AT181" s="205">
        <v>0</v>
      </c>
      <c r="AU181" s="205">
        <v>0</v>
      </c>
    </row>
    <row r="182" spans="1:47" x14ac:dyDescent="0.3">
      <c r="A182" s="203">
        <f t="shared" si="2"/>
        <v>4</v>
      </c>
      <c r="B182" s="203" t="str">
        <f t="shared" si="2"/>
        <v>LIBYA</v>
      </c>
      <c r="C182" s="203">
        <v>4</v>
      </c>
      <c r="E182" s="205">
        <v>3</v>
      </c>
      <c r="F182" s="206" t="s">
        <v>551</v>
      </c>
      <c r="G182" s="205">
        <v>1</v>
      </c>
      <c r="H182" s="205">
        <v>0</v>
      </c>
      <c r="I182" s="205">
        <v>0</v>
      </c>
      <c r="J182" s="205">
        <v>1</v>
      </c>
      <c r="K182" s="205">
        <v>0</v>
      </c>
      <c r="L182" s="205">
        <v>0</v>
      </c>
      <c r="M182" s="205">
        <v>0</v>
      </c>
      <c r="N182" s="205">
        <v>0</v>
      </c>
      <c r="O182" s="205">
        <v>0</v>
      </c>
      <c r="P182" s="205">
        <v>0</v>
      </c>
      <c r="Q182" s="205">
        <v>0</v>
      </c>
      <c r="R182" s="205">
        <v>0</v>
      </c>
      <c r="S182" s="205">
        <v>0</v>
      </c>
      <c r="T182" s="205">
        <v>0</v>
      </c>
      <c r="U182" s="205">
        <v>0</v>
      </c>
      <c r="V182" s="205">
        <v>0</v>
      </c>
      <c r="W182" s="205">
        <v>0</v>
      </c>
      <c r="X182" s="205">
        <v>0</v>
      </c>
      <c r="Y182" s="205">
        <v>0</v>
      </c>
      <c r="Z182" s="205">
        <v>0</v>
      </c>
      <c r="AA182" s="205">
        <v>0</v>
      </c>
      <c r="AB182" s="205">
        <v>0</v>
      </c>
      <c r="AC182" s="205">
        <v>0</v>
      </c>
      <c r="AD182" s="205">
        <v>0</v>
      </c>
      <c r="AE182" s="205">
        <v>0</v>
      </c>
      <c r="AF182" s="205">
        <v>0</v>
      </c>
      <c r="AG182" s="205">
        <v>0</v>
      </c>
      <c r="AH182" s="205">
        <v>0</v>
      </c>
      <c r="AI182" s="205">
        <v>0</v>
      </c>
      <c r="AJ182" s="205">
        <v>0</v>
      </c>
      <c r="AK182" s="205">
        <v>0</v>
      </c>
      <c r="AL182" s="205">
        <v>0</v>
      </c>
      <c r="AM182" s="205">
        <v>0</v>
      </c>
      <c r="AN182" s="205">
        <v>0</v>
      </c>
      <c r="AO182" s="205">
        <v>0</v>
      </c>
      <c r="AP182" s="205">
        <v>0</v>
      </c>
      <c r="AQ182" s="205">
        <v>0</v>
      </c>
      <c r="AR182" s="205">
        <v>0</v>
      </c>
      <c r="AS182" s="205">
        <v>0</v>
      </c>
      <c r="AT182" s="205">
        <v>0</v>
      </c>
      <c r="AU182" s="205">
        <v>0</v>
      </c>
    </row>
    <row r="183" spans="1:47" x14ac:dyDescent="0.3">
      <c r="A183" s="203">
        <f t="shared" si="2"/>
        <v>4</v>
      </c>
      <c r="B183" s="203" t="str">
        <f t="shared" si="2"/>
        <v>LIECHTENSTEIN</v>
      </c>
      <c r="C183" s="203">
        <v>4</v>
      </c>
      <c r="E183" s="205">
        <v>3</v>
      </c>
      <c r="F183" s="206" t="s">
        <v>719</v>
      </c>
      <c r="G183" s="205">
        <v>0</v>
      </c>
      <c r="H183" s="205">
        <v>0</v>
      </c>
      <c r="I183" s="205">
        <v>0</v>
      </c>
      <c r="J183" s="205">
        <v>0</v>
      </c>
      <c r="K183" s="205">
        <v>0</v>
      </c>
      <c r="L183" s="205">
        <v>0</v>
      </c>
      <c r="M183" s="205">
        <v>0</v>
      </c>
      <c r="N183" s="205">
        <v>0</v>
      </c>
      <c r="O183" s="205">
        <v>0</v>
      </c>
      <c r="P183" s="205">
        <v>0</v>
      </c>
      <c r="Q183" s="205">
        <v>0</v>
      </c>
      <c r="R183" s="205">
        <v>0</v>
      </c>
      <c r="S183" s="205">
        <v>0</v>
      </c>
      <c r="T183" s="205">
        <v>0</v>
      </c>
      <c r="U183" s="205">
        <v>0</v>
      </c>
      <c r="V183" s="205">
        <v>0</v>
      </c>
      <c r="W183" s="205">
        <v>0</v>
      </c>
      <c r="X183" s="205">
        <v>0</v>
      </c>
      <c r="Y183" s="205">
        <v>0</v>
      </c>
      <c r="Z183" s="205">
        <v>0</v>
      </c>
      <c r="AA183" s="205">
        <v>0</v>
      </c>
      <c r="AB183" s="205">
        <v>0</v>
      </c>
      <c r="AC183" s="205">
        <v>0</v>
      </c>
      <c r="AD183" s="205">
        <v>0</v>
      </c>
      <c r="AE183" s="205">
        <v>0</v>
      </c>
      <c r="AF183" s="205">
        <v>0</v>
      </c>
      <c r="AG183" s="205">
        <v>0</v>
      </c>
      <c r="AH183" s="205">
        <v>0</v>
      </c>
      <c r="AI183" s="205">
        <v>0</v>
      </c>
      <c r="AJ183" s="205">
        <v>0</v>
      </c>
      <c r="AK183" s="205">
        <v>0</v>
      </c>
      <c r="AL183" s="205">
        <v>0</v>
      </c>
      <c r="AM183" s="205">
        <v>0</v>
      </c>
      <c r="AN183" s="205">
        <v>0</v>
      </c>
      <c r="AO183" s="205">
        <v>0</v>
      </c>
      <c r="AP183" s="205">
        <v>0</v>
      </c>
      <c r="AQ183" s="205">
        <v>0</v>
      </c>
      <c r="AR183" s="205">
        <v>0</v>
      </c>
      <c r="AS183" s="205">
        <v>0</v>
      </c>
      <c r="AT183" s="205">
        <v>0</v>
      </c>
      <c r="AU183" s="205">
        <v>0</v>
      </c>
    </row>
    <row r="184" spans="1:47" x14ac:dyDescent="0.3">
      <c r="A184" s="203">
        <f t="shared" si="2"/>
        <v>4</v>
      </c>
      <c r="B184" s="203" t="str">
        <f t="shared" si="2"/>
        <v>LITHUANIA</v>
      </c>
      <c r="C184" s="203">
        <v>4</v>
      </c>
      <c r="E184" s="205">
        <v>3</v>
      </c>
      <c r="F184" s="206" t="s">
        <v>720</v>
      </c>
      <c r="G184" s="205">
        <v>3</v>
      </c>
      <c r="H184" s="205">
        <v>0</v>
      </c>
      <c r="I184" s="205">
        <v>0</v>
      </c>
      <c r="J184" s="205">
        <v>0</v>
      </c>
      <c r="K184" s="205">
        <v>0</v>
      </c>
      <c r="L184" s="205">
        <v>0</v>
      </c>
      <c r="M184" s="205">
        <v>0</v>
      </c>
      <c r="N184" s="205">
        <v>0</v>
      </c>
      <c r="O184" s="205">
        <v>0</v>
      </c>
      <c r="P184" s="205">
        <v>0</v>
      </c>
      <c r="Q184" s="205">
        <v>0</v>
      </c>
      <c r="R184" s="205">
        <v>0</v>
      </c>
      <c r="S184" s="205">
        <v>0</v>
      </c>
      <c r="T184" s="205">
        <v>0</v>
      </c>
      <c r="U184" s="205">
        <v>0</v>
      </c>
      <c r="V184" s="205">
        <v>0</v>
      </c>
      <c r="W184" s="205">
        <v>0</v>
      </c>
      <c r="X184" s="205">
        <v>1</v>
      </c>
      <c r="Y184" s="205">
        <v>1</v>
      </c>
      <c r="Z184" s="205">
        <v>0</v>
      </c>
      <c r="AA184" s="205">
        <v>0</v>
      </c>
      <c r="AB184" s="205">
        <v>0</v>
      </c>
      <c r="AC184" s="205">
        <v>0</v>
      </c>
      <c r="AD184" s="205">
        <v>0</v>
      </c>
      <c r="AE184" s="205">
        <v>0</v>
      </c>
      <c r="AF184" s="205">
        <v>0</v>
      </c>
      <c r="AG184" s="205">
        <v>0</v>
      </c>
      <c r="AH184" s="205">
        <v>0</v>
      </c>
      <c r="AI184" s="205">
        <v>0</v>
      </c>
      <c r="AJ184" s="205">
        <v>0</v>
      </c>
      <c r="AK184" s="205">
        <v>0</v>
      </c>
      <c r="AL184" s="205">
        <v>0</v>
      </c>
      <c r="AM184" s="205">
        <v>0</v>
      </c>
      <c r="AN184" s="205">
        <v>0</v>
      </c>
      <c r="AO184" s="205">
        <v>0</v>
      </c>
      <c r="AP184" s="205">
        <v>0</v>
      </c>
      <c r="AQ184" s="205">
        <v>0</v>
      </c>
      <c r="AR184" s="205">
        <v>0</v>
      </c>
      <c r="AS184" s="205">
        <v>0</v>
      </c>
      <c r="AT184" s="205">
        <v>0</v>
      </c>
      <c r="AU184" s="205">
        <v>1</v>
      </c>
    </row>
    <row r="185" spans="1:47" x14ac:dyDescent="0.3">
      <c r="A185" s="203">
        <f t="shared" si="2"/>
        <v>4</v>
      </c>
      <c r="B185" s="203" t="str">
        <f t="shared" si="2"/>
        <v>LUXEMBOURG</v>
      </c>
      <c r="C185" s="203">
        <v>4</v>
      </c>
      <c r="E185" s="205">
        <v>3</v>
      </c>
      <c r="F185" s="206" t="s">
        <v>605</v>
      </c>
      <c r="G185" s="205">
        <v>0</v>
      </c>
      <c r="H185" s="205">
        <v>0</v>
      </c>
      <c r="I185" s="205">
        <v>0</v>
      </c>
      <c r="J185" s="205">
        <v>0</v>
      </c>
      <c r="K185" s="205">
        <v>0</v>
      </c>
      <c r="L185" s="205">
        <v>0</v>
      </c>
      <c r="M185" s="205">
        <v>0</v>
      </c>
      <c r="N185" s="205">
        <v>0</v>
      </c>
      <c r="O185" s="205">
        <v>0</v>
      </c>
      <c r="P185" s="205">
        <v>0</v>
      </c>
      <c r="Q185" s="205">
        <v>0</v>
      </c>
      <c r="R185" s="205">
        <v>0</v>
      </c>
      <c r="S185" s="205">
        <v>0</v>
      </c>
      <c r="T185" s="205">
        <v>0</v>
      </c>
      <c r="U185" s="205">
        <v>0</v>
      </c>
      <c r="V185" s="205">
        <v>0</v>
      </c>
      <c r="W185" s="205">
        <v>0</v>
      </c>
      <c r="X185" s="205">
        <v>0</v>
      </c>
      <c r="Y185" s="205">
        <v>0</v>
      </c>
      <c r="Z185" s="205">
        <v>0</v>
      </c>
      <c r="AA185" s="205">
        <v>0</v>
      </c>
      <c r="AB185" s="205">
        <v>0</v>
      </c>
      <c r="AC185" s="205">
        <v>0</v>
      </c>
      <c r="AD185" s="205">
        <v>0</v>
      </c>
      <c r="AE185" s="205">
        <v>0</v>
      </c>
      <c r="AF185" s="205">
        <v>0</v>
      </c>
      <c r="AG185" s="205">
        <v>0</v>
      </c>
      <c r="AH185" s="205">
        <v>0</v>
      </c>
      <c r="AI185" s="205">
        <v>0</v>
      </c>
      <c r="AJ185" s="205">
        <v>0</v>
      </c>
      <c r="AK185" s="205">
        <v>0</v>
      </c>
      <c r="AL185" s="205">
        <v>0</v>
      </c>
      <c r="AM185" s="205">
        <v>0</v>
      </c>
      <c r="AN185" s="205">
        <v>0</v>
      </c>
      <c r="AO185" s="205">
        <v>0</v>
      </c>
      <c r="AP185" s="205">
        <v>0</v>
      </c>
      <c r="AQ185" s="205">
        <v>0</v>
      </c>
      <c r="AR185" s="205">
        <v>0</v>
      </c>
      <c r="AS185" s="205">
        <v>0</v>
      </c>
      <c r="AT185" s="205">
        <v>0</v>
      </c>
      <c r="AU185" s="205">
        <v>0</v>
      </c>
    </row>
    <row r="186" spans="1:47" x14ac:dyDescent="0.3">
      <c r="A186" s="203">
        <f t="shared" si="2"/>
        <v>4</v>
      </c>
      <c r="B186" s="203" t="str">
        <f t="shared" si="2"/>
        <v>MACAU</v>
      </c>
      <c r="C186" s="203">
        <v>4</v>
      </c>
      <c r="E186" s="205">
        <v>3</v>
      </c>
      <c r="F186" s="206" t="s">
        <v>721</v>
      </c>
      <c r="G186" s="205">
        <v>0</v>
      </c>
      <c r="H186" s="205">
        <v>0</v>
      </c>
      <c r="I186" s="205">
        <v>0</v>
      </c>
      <c r="J186" s="205">
        <v>0</v>
      </c>
      <c r="K186" s="205">
        <v>0</v>
      </c>
      <c r="L186" s="205">
        <v>0</v>
      </c>
      <c r="M186" s="205">
        <v>0</v>
      </c>
      <c r="N186" s="205">
        <v>0</v>
      </c>
      <c r="O186" s="205">
        <v>0</v>
      </c>
      <c r="P186" s="205">
        <v>0</v>
      </c>
      <c r="Q186" s="205">
        <v>0</v>
      </c>
      <c r="R186" s="205">
        <v>0</v>
      </c>
      <c r="S186" s="205">
        <v>0</v>
      </c>
      <c r="T186" s="205">
        <v>0</v>
      </c>
      <c r="U186" s="205">
        <v>0</v>
      </c>
      <c r="V186" s="205">
        <v>0</v>
      </c>
      <c r="W186" s="205">
        <v>0</v>
      </c>
      <c r="X186" s="205">
        <v>0</v>
      </c>
      <c r="Y186" s="205">
        <v>0</v>
      </c>
      <c r="Z186" s="205">
        <v>0</v>
      </c>
      <c r="AA186" s="205">
        <v>0</v>
      </c>
      <c r="AB186" s="205">
        <v>0</v>
      </c>
      <c r="AC186" s="205">
        <v>0</v>
      </c>
      <c r="AD186" s="205">
        <v>0</v>
      </c>
      <c r="AE186" s="205">
        <v>0</v>
      </c>
      <c r="AF186" s="205">
        <v>0</v>
      </c>
      <c r="AG186" s="205">
        <v>0</v>
      </c>
      <c r="AH186" s="205">
        <v>0</v>
      </c>
      <c r="AI186" s="205">
        <v>0</v>
      </c>
      <c r="AJ186" s="205">
        <v>0</v>
      </c>
      <c r="AK186" s="205">
        <v>0</v>
      </c>
      <c r="AL186" s="205">
        <v>0</v>
      </c>
      <c r="AM186" s="205">
        <v>0</v>
      </c>
      <c r="AN186" s="205">
        <v>0</v>
      </c>
      <c r="AO186" s="205">
        <v>0</v>
      </c>
      <c r="AP186" s="205">
        <v>0</v>
      </c>
      <c r="AQ186" s="205">
        <v>0</v>
      </c>
      <c r="AR186" s="205">
        <v>0</v>
      </c>
      <c r="AS186" s="205">
        <v>0</v>
      </c>
      <c r="AT186" s="205">
        <v>0</v>
      </c>
      <c r="AU186" s="205">
        <v>0</v>
      </c>
    </row>
    <row r="187" spans="1:47" x14ac:dyDescent="0.3">
      <c r="A187" s="203">
        <f t="shared" si="2"/>
        <v>4</v>
      </c>
      <c r="B187" s="203" t="str">
        <f t="shared" si="2"/>
        <v>MACEDONIA</v>
      </c>
      <c r="C187" s="203">
        <v>4</v>
      </c>
      <c r="E187" s="205">
        <v>3</v>
      </c>
      <c r="F187" s="206" t="s">
        <v>722</v>
      </c>
      <c r="G187" s="205">
        <v>0</v>
      </c>
      <c r="H187" s="205">
        <v>0</v>
      </c>
      <c r="I187" s="205">
        <v>0</v>
      </c>
      <c r="J187" s="205">
        <v>0</v>
      </c>
      <c r="K187" s="205">
        <v>0</v>
      </c>
      <c r="L187" s="205">
        <v>0</v>
      </c>
      <c r="M187" s="205">
        <v>0</v>
      </c>
      <c r="N187" s="205">
        <v>0</v>
      </c>
      <c r="O187" s="205">
        <v>0</v>
      </c>
      <c r="P187" s="205">
        <v>0</v>
      </c>
      <c r="Q187" s="205">
        <v>0</v>
      </c>
      <c r="R187" s="205">
        <v>0</v>
      </c>
      <c r="S187" s="205">
        <v>0</v>
      </c>
      <c r="T187" s="205">
        <v>0</v>
      </c>
      <c r="U187" s="205">
        <v>0</v>
      </c>
      <c r="V187" s="205">
        <v>0</v>
      </c>
      <c r="W187" s="205">
        <v>0</v>
      </c>
      <c r="X187" s="205">
        <v>0</v>
      </c>
      <c r="Y187" s="205">
        <v>0</v>
      </c>
      <c r="Z187" s="205">
        <v>0</v>
      </c>
      <c r="AA187" s="205">
        <v>0</v>
      </c>
      <c r="AB187" s="205">
        <v>0</v>
      </c>
      <c r="AC187" s="205">
        <v>0</v>
      </c>
      <c r="AD187" s="205">
        <v>0</v>
      </c>
      <c r="AE187" s="205">
        <v>0</v>
      </c>
      <c r="AF187" s="205">
        <v>0</v>
      </c>
      <c r="AG187" s="205">
        <v>0</v>
      </c>
      <c r="AH187" s="205">
        <v>0</v>
      </c>
      <c r="AI187" s="205">
        <v>0</v>
      </c>
      <c r="AJ187" s="205">
        <v>0</v>
      </c>
      <c r="AK187" s="205">
        <v>0</v>
      </c>
      <c r="AL187" s="205">
        <v>0</v>
      </c>
      <c r="AM187" s="205">
        <v>0</v>
      </c>
      <c r="AN187" s="205">
        <v>0</v>
      </c>
      <c r="AO187" s="205">
        <v>0</v>
      </c>
      <c r="AP187" s="205">
        <v>0</v>
      </c>
      <c r="AQ187" s="205">
        <v>0</v>
      </c>
      <c r="AR187" s="205">
        <v>0</v>
      </c>
      <c r="AS187" s="205">
        <v>0</v>
      </c>
      <c r="AT187" s="205">
        <v>0</v>
      </c>
      <c r="AU187" s="205">
        <v>0</v>
      </c>
    </row>
    <row r="188" spans="1:47" x14ac:dyDescent="0.3">
      <c r="A188" s="203">
        <f t="shared" si="2"/>
        <v>4</v>
      </c>
      <c r="B188" s="203" t="str">
        <f t="shared" si="2"/>
        <v>MADAGASCAR</v>
      </c>
      <c r="C188" s="203">
        <v>4</v>
      </c>
      <c r="E188" s="205">
        <v>3</v>
      </c>
      <c r="F188" s="206" t="s">
        <v>723</v>
      </c>
      <c r="G188" s="205">
        <v>0</v>
      </c>
      <c r="H188" s="205">
        <v>0</v>
      </c>
      <c r="I188" s="205">
        <v>0</v>
      </c>
      <c r="J188" s="205">
        <v>0</v>
      </c>
      <c r="K188" s="205">
        <v>0</v>
      </c>
      <c r="L188" s="205">
        <v>0</v>
      </c>
      <c r="M188" s="205">
        <v>0</v>
      </c>
      <c r="N188" s="205">
        <v>0</v>
      </c>
      <c r="O188" s="205">
        <v>0</v>
      </c>
      <c r="P188" s="205">
        <v>0</v>
      </c>
      <c r="Q188" s="205">
        <v>0</v>
      </c>
      <c r="R188" s="205">
        <v>0</v>
      </c>
      <c r="S188" s="205">
        <v>0</v>
      </c>
      <c r="T188" s="205">
        <v>0</v>
      </c>
      <c r="U188" s="205">
        <v>0</v>
      </c>
      <c r="V188" s="205">
        <v>0</v>
      </c>
      <c r="W188" s="205">
        <v>0</v>
      </c>
      <c r="X188" s="205">
        <v>0</v>
      </c>
      <c r="Y188" s="205">
        <v>0</v>
      </c>
      <c r="Z188" s="205">
        <v>0</v>
      </c>
      <c r="AA188" s="205">
        <v>0</v>
      </c>
      <c r="AB188" s="205">
        <v>0</v>
      </c>
      <c r="AC188" s="205">
        <v>0</v>
      </c>
      <c r="AD188" s="205">
        <v>0</v>
      </c>
      <c r="AE188" s="205">
        <v>0</v>
      </c>
      <c r="AF188" s="205">
        <v>0</v>
      </c>
      <c r="AG188" s="205">
        <v>0</v>
      </c>
      <c r="AH188" s="205">
        <v>0</v>
      </c>
      <c r="AI188" s="205">
        <v>0</v>
      </c>
      <c r="AJ188" s="205">
        <v>0</v>
      </c>
      <c r="AK188" s="205">
        <v>0</v>
      </c>
      <c r="AL188" s="205">
        <v>0</v>
      </c>
      <c r="AM188" s="205">
        <v>0</v>
      </c>
      <c r="AN188" s="205">
        <v>0</v>
      </c>
      <c r="AO188" s="205">
        <v>0</v>
      </c>
      <c r="AP188" s="205">
        <v>0</v>
      </c>
      <c r="AQ188" s="205">
        <v>0</v>
      </c>
      <c r="AR188" s="205">
        <v>0</v>
      </c>
      <c r="AS188" s="205">
        <v>0</v>
      </c>
      <c r="AT188" s="205">
        <v>0</v>
      </c>
      <c r="AU188" s="205">
        <v>0</v>
      </c>
    </row>
    <row r="189" spans="1:47" x14ac:dyDescent="0.3">
      <c r="A189" s="203">
        <f t="shared" si="2"/>
        <v>4</v>
      </c>
      <c r="B189" s="203" t="str">
        <f t="shared" si="2"/>
        <v>MALAWI</v>
      </c>
      <c r="C189" s="203">
        <v>4</v>
      </c>
      <c r="E189" s="205">
        <v>3</v>
      </c>
      <c r="F189" s="206" t="s">
        <v>553</v>
      </c>
      <c r="G189" s="205">
        <v>7</v>
      </c>
      <c r="H189" s="205">
        <v>0</v>
      </c>
      <c r="I189" s="205">
        <v>0</v>
      </c>
      <c r="J189" s="205">
        <v>0</v>
      </c>
      <c r="K189" s="205">
        <v>0</v>
      </c>
      <c r="L189" s="205">
        <v>0</v>
      </c>
      <c r="M189" s="205">
        <v>0</v>
      </c>
      <c r="N189" s="205">
        <v>0</v>
      </c>
      <c r="O189" s="205">
        <v>0</v>
      </c>
      <c r="P189" s="205">
        <v>1</v>
      </c>
      <c r="Q189" s="205">
        <v>0</v>
      </c>
      <c r="R189" s="205">
        <v>0</v>
      </c>
      <c r="S189" s="205">
        <v>0</v>
      </c>
      <c r="T189" s="205">
        <v>0</v>
      </c>
      <c r="U189" s="205">
        <v>0</v>
      </c>
      <c r="V189" s="205">
        <v>0</v>
      </c>
      <c r="W189" s="205">
        <v>0</v>
      </c>
      <c r="X189" s="205">
        <v>0</v>
      </c>
      <c r="Y189" s="205">
        <v>0</v>
      </c>
      <c r="Z189" s="205">
        <v>0</v>
      </c>
      <c r="AA189" s="205">
        <v>0</v>
      </c>
      <c r="AB189" s="205">
        <v>0</v>
      </c>
      <c r="AC189" s="205">
        <v>0</v>
      </c>
      <c r="AD189" s="205">
        <v>0</v>
      </c>
      <c r="AE189" s="205">
        <v>0</v>
      </c>
      <c r="AF189" s="205">
        <v>0</v>
      </c>
      <c r="AG189" s="205">
        <v>0</v>
      </c>
      <c r="AH189" s="205">
        <v>0</v>
      </c>
      <c r="AI189" s="205">
        <v>0</v>
      </c>
      <c r="AJ189" s="205">
        <v>0</v>
      </c>
      <c r="AK189" s="205">
        <v>0</v>
      </c>
      <c r="AL189" s="205">
        <v>4</v>
      </c>
      <c r="AM189" s="205">
        <v>1</v>
      </c>
      <c r="AN189" s="205">
        <v>0</v>
      </c>
      <c r="AO189" s="205">
        <v>0</v>
      </c>
      <c r="AP189" s="205">
        <v>0</v>
      </c>
      <c r="AQ189" s="205">
        <v>0</v>
      </c>
      <c r="AR189" s="205">
        <v>0</v>
      </c>
      <c r="AS189" s="205">
        <v>0</v>
      </c>
      <c r="AT189" s="205">
        <v>0</v>
      </c>
      <c r="AU189" s="205">
        <v>1</v>
      </c>
    </row>
    <row r="190" spans="1:47" x14ac:dyDescent="0.3">
      <c r="A190" s="203">
        <f t="shared" si="2"/>
        <v>4</v>
      </c>
      <c r="B190" s="203" t="str">
        <f t="shared" si="2"/>
        <v>MALAYSIA</v>
      </c>
      <c r="C190" s="203">
        <v>4</v>
      </c>
      <c r="E190" s="205">
        <v>3</v>
      </c>
      <c r="F190" s="206" t="s">
        <v>515</v>
      </c>
      <c r="G190" s="205">
        <v>1</v>
      </c>
      <c r="H190" s="205">
        <v>0</v>
      </c>
      <c r="I190" s="205">
        <v>0</v>
      </c>
      <c r="J190" s="205">
        <v>0</v>
      </c>
      <c r="K190" s="205">
        <v>0</v>
      </c>
      <c r="L190" s="205">
        <v>0</v>
      </c>
      <c r="M190" s="205">
        <v>0</v>
      </c>
      <c r="N190" s="205">
        <v>0</v>
      </c>
      <c r="O190" s="205">
        <v>0</v>
      </c>
      <c r="P190" s="205">
        <v>0</v>
      </c>
      <c r="Q190" s="205">
        <v>0</v>
      </c>
      <c r="R190" s="205">
        <v>0</v>
      </c>
      <c r="S190" s="205">
        <v>0</v>
      </c>
      <c r="T190" s="205">
        <v>0</v>
      </c>
      <c r="U190" s="205">
        <v>0</v>
      </c>
      <c r="V190" s="205">
        <v>0</v>
      </c>
      <c r="W190" s="205">
        <v>0</v>
      </c>
      <c r="X190" s="205">
        <v>0</v>
      </c>
      <c r="Y190" s="205">
        <v>0</v>
      </c>
      <c r="Z190" s="205">
        <v>0</v>
      </c>
      <c r="AA190" s="205">
        <v>0</v>
      </c>
      <c r="AB190" s="205">
        <v>0</v>
      </c>
      <c r="AC190" s="205">
        <v>0</v>
      </c>
      <c r="AD190" s="205">
        <v>0</v>
      </c>
      <c r="AE190" s="205">
        <v>0</v>
      </c>
      <c r="AF190" s="205">
        <v>0</v>
      </c>
      <c r="AG190" s="205">
        <v>0</v>
      </c>
      <c r="AH190" s="205">
        <v>0</v>
      </c>
      <c r="AI190" s="205">
        <v>0</v>
      </c>
      <c r="AJ190" s="205">
        <v>0</v>
      </c>
      <c r="AK190" s="205">
        <v>0</v>
      </c>
      <c r="AL190" s="205">
        <v>0</v>
      </c>
      <c r="AM190" s="205">
        <v>0</v>
      </c>
      <c r="AN190" s="205">
        <v>0</v>
      </c>
      <c r="AO190" s="205">
        <v>0</v>
      </c>
      <c r="AP190" s="205">
        <v>0</v>
      </c>
      <c r="AQ190" s="205">
        <v>0</v>
      </c>
      <c r="AR190" s="205">
        <v>1</v>
      </c>
      <c r="AS190" s="205">
        <v>0</v>
      </c>
      <c r="AT190" s="205">
        <v>0</v>
      </c>
      <c r="AU190" s="205">
        <v>0</v>
      </c>
    </row>
    <row r="191" spans="1:47" x14ac:dyDescent="0.3">
      <c r="A191" s="203">
        <f t="shared" si="2"/>
        <v>4</v>
      </c>
      <c r="B191" s="203" t="str">
        <f t="shared" si="2"/>
        <v>MALDIVES</v>
      </c>
      <c r="C191" s="203">
        <v>4</v>
      </c>
      <c r="E191" s="205">
        <v>3</v>
      </c>
      <c r="F191" s="206" t="s">
        <v>724</v>
      </c>
      <c r="G191" s="205">
        <v>0</v>
      </c>
      <c r="H191" s="205">
        <v>0</v>
      </c>
      <c r="I191" s="205">
        <v>0</v>
      </c>
      <c r="J191" s="205">
        <v>0</v>
      </c>
      <c r="K191" s="205">
        <v>0</v>
      </c>
      <c r="L191" s="205">
        <v>0</v>
      </c>
      <c r="M191" s="205">
        <v>0</v>
      </c>
      <c r="N191" s="205">
        <v>0</v>
      </c>
      <c r="O191" s="205">
        <v>0</v>
      </c>
      <c r="P191" s="205">
        <v>0</v>
      </c>
      <c r="Q191" s="205">
        <v>0</v>
      </c>
      <c r="R191" s="205">
        <v>0</v>
      </c>
      <c r="S191" s="205">
        <v>0</v>
      </c>
      <c r="T191" s="205">
        <v>0</v>
      </c>
      <c r="U191" s="205">
        <v>0</v>
      </c>
      <c r="V191" s="205">
        <v>0</v>
      </c>
      <c r="W191" s="205">
        <v>0</v>
      </c>
      <c r="X191" s="205">
        <v>0</v>
      </c>
      <c r="Y191" s="205">
        <v>0</v>
      </c>
      <c r="Z191" s="205">
        <v>0</v>
      </c>
      <c r="AA191" s="205">
        <v>0</v>
      </c>
      <c r="AB191" s="205">
        <v>0</v>
      </c>
      <c r="AC191" s="205">
        <v>0</v>
      </c>
      <c r="AD191" s="205">
        <v>0</v>
      </c>
      <c r="AE191" s="205">
        <v>0</v>
      </c>
      <c r="AF191" s="205">
        <v>0</v>
      </c>
      <c r="AG191" s="205">
        <v>0</v>
      </c>
      <c r="AH191" s="205">
        <v>0</v>
      </c>
      <c r="AI191" s="205">
        <v>0</v>
      </c>
      <c r="AJ191" s="205">
        <v>0</v>
      </c>
      <c r="AK191" s="205">
        <v>0</v>
      </c>
      <c r="AL191" s="205">
        <v>0</v>
      </c>
      <c r="AM191" s="205">
        <v>0</v>
      </c>
      <c r="AN191" s="205">
        <v>0</v>
      </c>
      <c r="AO191" s="205">
        <v>0</v>
      </c>
      <c r="AP191" s="205">
        <v>0</v>
      </c>
      <c r="AQ191" s="205">
        <v>0</v>
      </c>
      <c r="AR191" s="205">
        <v>0</v>
      </c>
      <c r="AS191" s="205">
        <v>0</v>
      </c>
      <c r="AT191" s="205">
        <v>0</v>
      </c>
      <c r="AU191" s="205">
        <v>0</v>
      </c>
    </row>
    <row r="192" spans="1:47" x14ac:dyDescent="0.3">
      <c r="A192" s="203">
        <f t="shared" si="2"/>
        <v>4</v>
      </c>
      <c r="B192" s="203" t="str">
        <f t="shared" si="2"/>
        <v>MALI</v>
      </c>
      <c r="C192" s="203">
        <v>4</v>
      </c>
      <c r="E192" s="205">
        <v>3</v>
      </c>
      <c r="F192" s="206" t="s">
        <v>557</v>
      </c>
      <c r="G192" s="205">
        <v>0</v>
      </c>
      <c r="H192" s="205">
        <v>0</v>
      </c>
      <c r="I192" s="205">
        <v>0</v>
      </c>
      <c r="J192" s="205">
        <v>0</v>
      </c>
      <c r="K192" s="205">
        <v>0</v>
      </c>
      <c r="L192" s="205">
        <v>0</v>
      </c>
      <c r="M192" s="205">
        <v>0</v>
      </c>
      <c r="N192" s="205">
        <v>0</v>
      </c>
      <c r="O192" s="205">
        <v>0</v>
      </c>
      <c r="P192" s="205">
        <v>0</v>
      </c>
      <c r="Q192" s="205">
        <v>0</v>
      </c>
      <c r="R192" s="205">
        <v>0</v>
      </c>
      <c r="S192" s="205">
        <v>0</v>
      </c>
      <c r="T192" s="205">
        <v>0</v>
      </c>
      <c r="U192" s="205">
        <v>0</v>
      </c>
      <c r="V192" s="205">
        <v>0</v>
      </c>
      <c r="W192" s="205">
        <v>0</v>
      </c>
      <c r="X192" s="205">
        <v>0</v>
      </c>
      <c r="Y192" s="205">
        <v>0</v>
      </c>
      <c r="Z192" s="205">
        <v>0</v>
      </c>
      <c r="AA192" s="205">
        <v>0</v>
      </c>
      <c r="AB192" s="205">
        <v>0</v>
      </c>
      <c r="AC192" s="205">
        <v>0</v>
      </c>
      <c r="AD192" s="205">
        <v>0</v>
      </c>
      <c r="AE192" s="205">
        <v>0</v>
      </c>
      <c r="AF192" s="205">
        <v>0</v>
      </c>
      <c r="AG192" s="205">
        <v>0</v>
      </c>
      <c r="AH192" s="205">
        <v>0</v>
      </c>
      <c r="AI192" s="205">
        <v>0</v>
      </c>
      <c r="AJ192" s="205">
        <v>0</v>
      </c>
      <c r="AK192" s="205">
        <v>0</v>
      </c>
      <c r="AL192" s="205">
        <v>0</v>
      </c>
      <c r="AM192" s="205">
        <v>0</v>
      </c>
      <c r="AN192" s="205">
        <v>0</v>
      </c>
      <c r="AO192" s="205">
        <v>0</v>
      </c>
      <c r="AP192" s="205">
        <v>0</v>
      </c>
      <c r="AQ192" s="205">
        <v>0</v>
      </c>
      <c r="AR192" s="205">
        <v>0</v>
      </c>
      <c r="AS192" s="205">
        <v>0</v>
      </c>
      <c r="AT192" s="205">
        <v>0</v>
      </c>
      <c r="AU192" s="205">
        <v>0</v>
      </c>
    </row>
    <row r="193" spans="1:47" x14ac:dyDescent="0.3">
      <c r="A193" s="203">
        <f t="shared" si="2"/>
        <v>4</v>
      </c>
      <c r="B193" s="203" t="str">
        <f t="shared" si="2"/>
        <v>MALTA</v>
      </c>
      <c r="C193" s="203">
        <v>4</v>
      </c>
      <c r="E193" s="205">
        <v>3</v>
      </c>
      <c r="F193" s="206" t="s">
        <v>725</v>
      </c>
      <c r="G193" s="205">
        <v>0</v>
      </c>
      <c r="H193" s="205">
        <v>0</v>
      </c>
      <c r="I193" s="205">
        <v>0</v>
      </c>
      <c r="J193" s="205">
        <v>0</v>
      </c>
      <c r="K193" s="205">
        <v>0</v>
      </c>
      <c r="L193" s="205">
        <v>0</v>
      </c>
      <c r="M193" s="205">
        <v>0</v>
      </c>
      <c r="N193" s="205">
        <v>0</v>
      </c>
      <c r="O193" s="205">
        <v>0</v>
      </c>
      <c r="P193" s="205">
        <v>0</v>
      </c>
      <c r="Q193" s="205">
        <v>0</v>
      </c>
      <c r="R193" s="205">
        <v>0</v>
      </c>
      <c r="S193" s="205">
        <v>0</v>
      </c>
      <c r="T193" s="205">
        <v>0</v>
      </c>
      <c r="U193" s="205">
        <v>0</v>
      </c>
      <c r="V193" s="205">
        <v>0</v>
      </c>
      <c r="W193" s="205">
        <v>0</v>
      </c>
      <c r="X193" s="205">
        <v>0</v>
      </c>
      <c r="Y193" s="205">
        <v>0</v>
      </c>
      <c r="Z193" s="205">
        <v>0</v>
      </c>
      <c r="AA193" s="205">
        <v>0</v>
      </c>
      <c r="AB193" s="205">
        <v>0</v>
      </c>
      <c r="AC193" s="205">
        <v>0</v>
      </c>
      <c r="AD193" s="205">
        <v>0</v>
      </c>
      <c r="AE193" s="205">
        <v>0</v>
      </c>
      <c r="AF193" s="205">
        <v>0</v>
      </c>
      <c r="AG193" s="205">
        <v>0</v>
      </c>
      <c r="AH193" s="205">
        <v>0</v>
      </c>
      <c r="AI193" s="205">
        <v>0</v>
      </c>
      <c r="AJ193" s="205">
        <v>0</v>
      </c>
      <c r="AK193" s="205">
        <v>0</v>
      </c>
      <c r="AL193" s="205">
        <v>0</v>
      </c>
      <c r="AM193" s="205">
        <v>0</v>
      </c>
      <c r="AN193" s="205">
        <v>0</v>
      </c>
      <c r="AO193" s="205">
        <v>0</v>
      </c>
      <c r="AP193" s="205">
        <v>0</v>
      </c>
      <c r="AQ193" s="205">
        <v>0</v>
      </c>
      <c r="AR193" s="205">
        <v>0</v>
      </c>
      <c r="AS193" s="205">
        <v>0</v>
      </c>
      <c r="AT193" s="205">
        <v>0</v>
      </c>
      <c r="AU193" s="205">
        <v>0</v>
      </c>
    </row>
    <row r="194" spans="1:47" x14ac:dyDescent="0.3">
      <c r="A194" s="203">
        <f t="shared" si="2"/>
        <v>4</v>
      </c>
      <c r="B194" s="203" t="str">
        <f t="shared" si="2"/>
        <v>CANADA</v>
      </c>
      <c r="C194" s="203">
        <v>4</v>
      </c>
      <c r="D194" s="203" t="s">
        <v>470</v>
      </c>
      <c r="E194" s="205">
        <v>3</v>
      </c>
      <c r="F194" s="206" t="s">
        <v>464</v>
      </c>
      <c r="G194" s="205">
        <v>1</v>
      </c>
      <c r="H194" s="205">
        <v>0</v>
      </c>
      <c r="I194" s="205">
        <v>0</v>
      </c>
      <c r="J194" s="205">
        <v>0</v>
      </c>
      <c r="K194" s="205">
        <v>0</v>
      </c>
      <c r="L194" s="205">
        <v>0</v>
      </c>
      <c r="M194" s="205">
        <v>0</v>
      </c>
      <c r="N194" s="205">
        <v>0</v>
      </c>
      <c r="O194" s="205">
        <v>0</v>
      </c>
      <c r="P194" s="205">
        <v>0</v>
      </c>
      <c r="Q194" s="205">
        <v>0</v>
      </c>
      <c r="R194" s="205">
        <v>0</v>
      </c>
      <c r="S194" s="205">
        <v>0</v>
      </c>
      <c r="T194" s="205">
        <v>0</v>
      </c>
      <c r="U194" s="205">
        <v>0</v>
      </c>
      <c r="V194" s="205">
        <v>0</v>
      </c>
      <c r="W194" s="205">
        <v>0</v>
      </c>
      <c r="X194" s="205">
        <v>1</v>
      </c>
      <c r="Y194" s="205">
        <v>0</v>
      </c>
      <c r="Z194" s="205">
        <v>0</v>
      </c>
      <c r="AA194" s="205">
        <v>0</v>
      </c>
      <c r="AB194" s="205">
        <v>0</v>
      </c>
      <c r="AC194" s="205">
        <v>0</v>
      </c>
      <c r="AD194" s="205">
        <v>0</v>
      </c>
      <c r="AE194" s="205">
        <v>0</v>
      </c>
      <c r="AF194" s="205">
        <v>0</v>
      </c>
      <c r="AG194" s="205">
        <v>0</v>
      </c>
      <c r="AH194" s="205">
        <v>0</v>
      </c>
      <c r="AI194" s="205">
        <v>0</v>
      </c>
      <c r="AJ194" s="205">
        <v>0</v>
      </c>
      <c r="AK194" s="205">
        <v>0</v>
      </c>
      <c r="AL194" s="205">
        <v>0</v>
      </c>
      <c r="AM194" s="205">
        <v>0</v>
      </c>
      <c r="AN194" s="205">
        <v>0</v>
      </c>
      <c r="AO194" s="205">
        <v>0</v>
      </c>
      <c r="AP194" s="205">
        <v>0</v>
      </c>
      <c r="AQ194" s="205">
        <v>0</v>
      </c>
      <c r="AR194" s="205">
        <v>0</v>
      </c>
      <c r="AS194" s="205">
        <v>0</v>
      </c>
      <c r="AT194" s="205">
        <v>0</v>
      </c>
      <c r="AU194" s="205">
        <v>0</v>
      </c>
    </row>
    <row r="195" spans="1:47" x14ac:dyDescent="0.3">
      <c r="A195" s="203">
        <f t="shared" ref="A195:B258" si="3">IF(C195&lt;&gt;"",C195,E195)</f>
        <v>4</v>
      </c>
      <c r="B195" s="203" t="str">
        <f t="shared" si="3"/>
        <v>MARSHALL ISLANDS</v>
      </c>
      <c r="C195" s="203">
        <v>4</v>
      </c>
      <c r="E195" s="205">
        <v>3</v>
      </c>
      <c r="F195" s="206" t="s">
        <v>726</v>
      </c>
      <c r="G195" s="205">
        <v>5</v>
      </c>
      <c r="H195" s="205">
        <v>0</v>
      </c>
      <c r="I195" s="205">
        <v>0</v>
      </c>
      <c r="J195" s="205">
        <v>1</v>
      </c>
      <c r="K195" s="205">
        <v>0</v>
      </c>
      <c r="L195" s="205">
        <v>0</v>
      </c>
      <c r="M195" s="205">
        <v>0</v>
      </c>
      <c r="N195" s="205">
        <v>0</v>
      </c>
      <c r="O195" s="205">
        <v>0</v>
      </c>
      <c r="P195" s="205">
        <v>0</v>
      </c>
      <c r="Q195" s="205">
        <v>0</v>
      </c>
      <c r="R195" s="205">
        <v>0</v>
      </c>
      <c r="S195" s="205">
        <v>0</v>
      </c>
      <c r="T195" s="205">
        <v>0</v>
      </c>
      <c r="U195" s="205">
        <v>0</v>
      </c>
      <c r="V195" s="205">
        <v>0</v>
      </c>
      <c r="W195" s="205">
        <v>0</v>
      </c>
      <c r="X195" s="205">
        <v>3</v>
      </c>
      <c r="Y195" s="205">
        <v>0</v>
      </c>
      <c r="Z195" s="205">
        <v>0</v>
      </c>
      <c r="AA195" s="205">
        <v>0</v>
      </c>
      <c r="AB195" s="205">
        <v>0</v>
      </c>
      <c r="AC195" s="205">
        <v>0</v>
      </c>
      <c r="AD195" s="205">
        <v>0</v>
      </c>
      <c r="AE195" s="205">
        <v>0</v>
      </c>
      <c r="AF195" s="205">
        <v>0</v>
      </c>
      <c r="AG195" s="205">
        <v>0</v>
      </c>
      <c r="AH195" s="205">
        <v>0</v>
      </c>
      <c r="AI195" s="205">
        <v>0</v>
      </c>
      <c r="AJ195" s="205">
        <v>0</v>
      </c>
      <c r="AK195" s="205">
        <v>0</v>
      </c>
      <c r="AL195" s="205">
        <v>0</v>
      </c>
      <c r="AM195" s="205">
        <v>1</v>
      </c>
      <c r="AN195" s="205">
        <v>0</v>
      </c>
      <c r="AO195" s="205">
        <v>0</v>
      </c>
      <c r="AP195" s="205">
        <v>0</v>
      </c>
      <c r="AQ195" s="205">
        <v>0</v>
      </c>
      <c r="AR195" s="205">
        <v>0</v>
      </c>
      <c r="AS195" s="205">
        <v>0</v>
      </c>
      <c r="AT195" s="205">
        <v>0</v>
      </c>
      <c r="AU195" s="205">
        <v>0</v>
      </c>
    </row>
    <row r="196" spans="1:47" x14ac:dyDescent="0.3">
      <c r="A196" s="203">
        <f t="shared" si="3"/>
        <v>4</v>
      </c>
      <c r="B196" s="203" t="str">
        <f t="shared" si="3"/>
        <v>MARTINIQUE</v>
      </c>
      <c r="C196" s="203">
        <v>4</v>
      </c>
      <c r="E196" s="205">
        <v>3</v>
      </c>
      <c r="F196" s="206" t="s">
        <v>727</v>
      </c>
      <c r="G196" s="205">
        <v>0</v>
      </c>
      <c r="H196" s="205">
        <v>0</v>
      </c>
      <c r="I196" s="205">
        <v>0</v>
      </c>
      <c r="J196" s="205">
        <v>0</v>
      </c>
      <c r="K196" s="205">
        <v>0</v>
      </c>
      <c r="L196" s="205">
        <v>0</v>
      </c>
      <c r="M196" s="205">
        <v>0</v>
      </c>
      <c r="N196" s="205">
        <v>0</v>
      </c>
      <c r="O196" s="205">
        <v>0</v>
      </c>
      <c r="P196" s="205">
        <v>0</v>
      </c>
      <c r="Q196" s="205">
        <v>0</v>
      </c>
      <c r="R196" s="205">
        <v>0</v>
      </c>
      <c r="S196" s="205">
        <v>0</v>
      </c>
      <c r="T196" s="205">
        <v>0</v>
      </c>
      <c r="U196" s="205">
        <v>0</v>
      </c>
      <c r="V196" s="205">
        <v>0</v>
      </c>
      <c r="W196" s="205">
        <v>0</v>
      </c>
      <c r="X196" s="205">
        <v>0</v>
      </c>
      <c r="Y196" s="205">
        <v>0</v>
      </c>
      <c r="Z196" s="205">
        <v>0</v>
      </c>
      <c r="AA196" s="205">
        <v>0</v>
      </c>
      <c r="AB196" s="205">
        <v>0</v>
      </c>
      <c r="AC196" s="205">
        <v>0</v>
      </c>
      <c r="AD196" s="205">
        <v>0</v>
      </c>
      <c r="AE196" s="205">
        <v>0</v>
      </c>
      <c r="AF196" s="205">
        <v>0</v>
      </c>
      <c r="AG196" s="205">
        <v>0</v>
      </c>
      <c r="AH196" s="205">
        <v>0</v>
      </c>
      <c r="AI196" s="205">
        <v>0</v>
      </c>
      <c r="AJ196" s="205">
        <v>0</v>
      </c>
      <c r="AK196" s="205">
        <v>0</v>
      </c>
      <c r="AL196" s="205">
        <v>0</v>
      </c>
      <c r="AM196" s="205">
        <v>0</v>
      </c>
      <c r="AN196" s="205">
        <v>0</v>
      </c>
      <c r="AO196" s="205">
        <v>0</v>
      </c>
      <c r="AP196" s="205">
        <v>0</v>
      </c>
      <c r="AQ196" s="205">
        <v>0</v>
      </c>
      <c r="AR196" s="205">
        <v>0</v>
      </c>
      <c r="AS196" s="205">
        <v>0</v>
      </c>
      <c r="AT196" s="205">
        <v>0</v>
      </c>
      <c r="AU196" s="205">
        <v>0</v>
      </c>
    </row>
    <row r="197" spans="1:47" x14ac:dyDescent="0.3">
      <c r="A197" s="203">
        <f t="shared" si="3"/>
        <v>4</v>
      </c>
      <c r="B197" s="203" t="str">
        <f t="shared" si="3"/>
        <v>MAURITANIA</v>
      </c>
      <c r="C197" s="203">
        <v>4</v>
      </c>
      <c r="E197" s="205">
        <v>3</v>
      </c>
      <c r="F197" s="206" t="s">
        <v>556</v>
      </c>
      <c r="G197" s="205">
        <v>0</v>
      </c>
      <c r="H197" s="205">
        <v>0</v>
      </c>
      <c r="I197" s="205">
        <v>0</v>
      </c>
      <c r="J197" s="205">
        <v>0</v>
      </c>
      <c r="K197" s="205">
        <v>0</v>
      </c>
      <c r="L197" s="205">
        <v>0</v>
      </c>
      <c r="M197" s="205">
        <v>0</v>
      </c>
      <c r="N197" s="205">
        <v>0</v>
      </c>
      <c r="O197" s="205">
        <v>0</v>
      </c>
      <c r="P197" s="205">
        <v>0</v>
      </c>
      <c r="Q197" s="205">
        <v>0</v>
      </c>
      <c r="R197" s="205">
        <v>0</v>
      </c>
      <c r="S197" s="205">
        <v>0</v>
      </c>
      <c r="T197" s="205">
        <v>0</v>
      </c>
      <c r="U197" s="205">
        <v>0</v>
      </c>
      <c r="V197" s="205">
        <v>0</v>
      </c>
      <c r="W197" s="205">
        <v>0</v>
      </c>
      <c r="X197" s="205">
        <v>0</v>
      </c>
      <c r="Y197" s="205">
        <v>0</v>
      </c>
      <c r="Z197" s="205">
        <v>0</v>
      </c>
      <c r="AA197" s="205">
        <v>0</v>
      </c>
      <c r="AB197" s="205">
        <v>0</v>
      </c>
      <c r="AC197" s="205">
        <v>0</v>
      </c>
      <c r="AD197" s="205">
        <v>0</v>
      </c>
      <c r="AE197" s="205">
        <v>0</v>
      </c>
      <c r="AF197" s="205">
        <v>0</v>
      </c>
      <c r="AG197" s="205">
        <v>0</v>
      </c>
      <c r="AH197" s="205">
        <v>0</v>
      </c>
      <c r="AI197" s="205">
        <v>0</v>
      </c>
      <c r="AJ197" s="205">
        <v>0</v>
      </c>
      <c r="AK197" s="205">
        <v>0</v>
      </c>
      <c r="AL197" s="205">
        <v>0</v>
      </c>
      <c r="AM197" s="205">
        <v>0</v>
      </c>
      <c r="AN197" s="205">
        <v>0</v>
      </c>
      <c r="AO197" s="205">
        <v>0</v>
      </c>
      <c r="AP197" s="205">
        <v>0</v>
      </c>
      <c r="AQ197" s="205">
        <v>0</v>
      </c>
      <c r="AR197" s="205">
        <v>0</v>
      </c>
      <c r="AS197" s="205">
        <v>0</v>
      </c>
      <c r="AT197" s="205">
        <v>0</v>
      </c>
      <c r="AU197" s="205">
        <v>0</v>
      </c>
    </row>
    <row r="198" spans="1:47" x14ac:dyDescent="0.3">
      <c r="A198" s="203">
        <f t="shared" si="3"/>
        <v>4</v>
      </c>
      <c r="B198" s="203" t="str">
        <f t="shared" si="3"/>
        <v>MAURITIUS</v>
      </c>
      <c r="C198" s="203">
        <v>4</v>
      </c>
      <c r="E198" s="205">
        <v>3</v>
      </c>
      <c r="F198" s="206" t="s">
        <v>728</v>
      </c>
      <c r="G198" s="205">
        <v>0</v>
      </c>
      <c r="H198" s="205">
        <v>0</v>
      </c>
      <c r="I198" s="205">
        <v>0</v>
      </c>
      <c r="J198" s="205">
        <v>0</v>
      </c>
      <c r="K198" s="205">
        <v>0</v>
      </c>
      <c r="L198" s="205">
        <v>0</v>
      </c>
      <c r="M198" s="205">
        <v>0</v>
      </c>
      <c r="N198" s="205">
        <v>0</v>
      </c>
      <c r="O198" s="205">
        <v>0</v>
      </c>
      <c r="P198" s="205">
        <v>0</v>
      </c>
      <c r="Q198" s="205">
        <v>0</v>
      </c>
      <c r="R198" s="205">
        <v>0</v>
      </c>
      <c r="S198" s="205">
        <v>0</v>
      </c>
      <c r="T198" s="205">
        <v>0</v>
      </c>
      <c r="U198" s="205">
        <v>0</v>
      </c>
      <c r="V198" s="205">
        <v>0</v>
      </c>
      <c r="W198" s="205">
        <v>0</v>
      </c>
      <c r="X198" s="205">
        <v>0</v>
      </c>
      <c r="Y198" s="205">
        <v>0</v>
      </c>
      <c r="Z198" s="205">
        <v>0</v>
      </c>
      <c r="AA198" s="205">
        <v>0</v>
      </c>
      <c r="AB198" s="205">
        <v>0</v>
      </c>
      <c r="AC198" s="205">
        <v>0</v>
      </c>
      <c r="AD198" s="205">
        <v>0</v>
      </c>
      <c r="AE198" s="205">
        <v>0</v>
      </c>
      <c r="AF198" s="205">
        <v>0</v>
      </c>
      <c r="AG198" s="205">
        <v>0</v>
      </c>
      <c r="AH198" s="205">
        <v>0</v>
      </c>
      <c r="AI198" s="205">
        <v>0</v>
      </c>
      <c r="AJ198" s="205">
        <v>0</v>
      </c>
      <c r="AK198" s="205">
        <v>0</v>
      </c>
      <c r="AL198" s="205">
        <v>0</v>
      </c>
      <c r="AM198" s="205">
        <v>0</v>
      </c>
      <c r="AN198" s="205">
        <v>0</v>
      </c>
      <c r="AO198" s="205">
        <v>0</v>
      </c>
      <c r="AP198" s="205">
        <v>0</v>
      </c>
      <c r="AQ198" s="205">
        <v>0</v>
      </c>
      <c r="AR198" s="205">
        <v>0</v>
      </c>
      <c r="AS198" s="205">
        <v>0</v>
      </c>
      <c r="AT198" s="205">
        <v>0</v>
      </c>
      <c r="AU198" s="205">
        <v>0</v>
      </c>
    </row>
    <row r="199" spans="1:47" x14ac:dyDescent="0.3">
      <c r="A199" s="203">
        <f t="shared" si="3"/>
        <v>4</v>
      </c>
      <c r="B199" s="203" t="str">
        <f t="shared" si="3"/>
        <v>MAYOTTE ISLAND</v>
      </c>
      <c r="C199" s="203">
        <v>4</v>
      </c>
      <c r="E199" s="205">
        <v>3</v>
      </c>
      <c r="F199" s="206" t="s">
        <v>729</v>
      </c>
      <c r="G199" s="205">
        <v>0</v>
      </c>
      <c r="H199" s="205">
        <v>0</v>
      </c>
      <c r="I199" s="205">
        <v>0</v>
      </c>
      <c r="J199" s="205">
        <v>0</v>
      </c>
      <c r="K199" s="205">
        <v>0</v>
      </c>
      <c r="L199" s="205">
        <v>0</v>
      </c>
      <c r="M199" s="205">
        <v>0</v>
      </c>
      <c r="N199" s="205">
        <v>0</v>
      </c>
      <c r="O199" s="205">
        <v>0</v>
      </c>
      <c r="P199" s="205">
        <v>0</v>
      </c>
      <c r="Q199" s="205">
        <v>0</v>
      </c>
      <c r="R199" s="205">
        <v>0</v>
      </c>
      <c r="S199" s="205">
        <v>0</v>
      </c>
      <c r="T199" s="205">
        <v>0</v>
      </c>
      <c r="U199" s="205">
        <v>0</v>
      </c>
      <c r="V199" s="205">
        <v>0</v>
      </c>
      <c r="W199" s="205">
        <v>0</v>
      </c>
      <c r="X199" s="205">
        <v>0</v>
      </c>
      <c r="Y199" s="205">
        <v>0</v>
      </c>
      <c r="Z199" s="205">
        <v>0</v>
      </c>
      <c r="AA199" s="205">
        <v>0</v>
      </c>
      <c r="AB199" s="205">
        <v>0</v>
      </c>
      <c r="AC199" s="205">
        <v>0</v>
      </c>
      <c r="AD199" s="205">
        <v>0</v>
      </c>
      <c r="AE199" s="205">
        <v>0</v>
      </c>
      <c r="AF199" s="205">
        <v>0</v>
      </c>
      <c r="AG199" s="205">
        <v>0</v>
      </c>
      <c r="AH199" s="205">
        <v>0</v>
      </c>
      <c r="AI199" s="205">
        <v>0</v>
      </c>
      <c r="AJ199" s="205">
        <v>0</v>
      </c>
      <c r="AK199" s="205">
        <v>0</v>
      </c>
      <c r="AL199" s="205">
        <v>0</v>
      </c>
      <c r="AM199" s="205">
        <v>0</v>
      </c>
      <c r="AN199" s="205">
        <v>0</v>
      </c>
      <c r="AO199" s="205">
        <v>0</v>
      </c>
      <c r="AP199" s="205">
        <v>0</v>
      </c>
      <c r="AQ199" s="205">
        <v>0</v>
      </c>
      <c r="AR199" s="205">
        <v>0</v>
      </c>
      <c r="AS199" s="205">
        <v>0</v>
      </c>
      <c r="AT199" s="205">
        <v>0</v>
      </c>
      <c r="AU199" s="205">
        <v>0</v>
      </c>
    </row>
    <row r="200" spans="1:47" x14ac:dyDescent="0.3">
      <c r="A200" s="203">
        <f t="shared" si="3"/>
        <v>4</v>
      </c>
      <c r="B200" s="203" t="str">
        <f t="shared" si="3"/>
        <v>MEXICO</v>
      </c>
      <c r="C200" s="203">
        <v>4</v>
      </c>
      <c r="E200" s="205">
        <v>3</v>
      </c>
      <c r="F200" s="206" t="s">
        <v>310</v>
      </c>
      <c r="G200" s="205">
        <v>218</v>
      </c>
      <c r="H200" s="205">
        <v>3</v>
      </c>
      <c r="I200" s="205">
        <v>0</v>
      </c>
      <c r="J200" s="205">
        <v>8</v>
      </c>
      <c r="K200" s="205">
        <v>8</v>
      </c>
      <c r="L200" s="205">
        <v>1</v>
      </c>
      <c r="M200" s="205">
        <v>11</v>
      </c>
      <c r="N200" s="205">
        <v>0</v>
      </c>
      <c r="O200" s="205">
        <v>5</v>
      </c>
      <c r="P200" s="205">
        <v>4</v>
      </c>
      <c r="Q200" s="205">
        <v>0</v>
      </c>
      <c r="R200" s="205">
        <v>2</v>
      </c>
      <c r="S200" s="205">
        <v>0</v>
      </c>
      <c r="T200" s="205">
        <v>15</v>
      </c>
      <c r="U200" s="205">
        <v>2</v>
      </c>
      <c r="V200" s="205">
        <v>0</v>
      </c>
      <c r="W200" s="205">
        <v>1</v>
      </c>
      <c r="X200" s="205">
        <v>54</v>
      </c>
      <c r="Y200" s="205">
        <v>3</v>
      </c>
      <c r="Z200" s="205">
        <v>0</v>
      </c>
      <c r="AA200" s="205">
        <v>0</v>
      </c>
      <c r="AB200" s="205">
        <v>0</v>
      </c>
      <c r="AC200" s="205">
        <v>0</v>
      </c>
      <c r="AD200" s="205">
        <v>1</v>
      </c>
      <c r="AE200" s="205">
        <v>2</v>
      </c>
      <c r="AF200" s="205">
        <v>0</v>
      </c>
      <c r="AG200" s="205">
        <v>0</v>
      </c>
      <c r="AH200" s="205">
        <v>23</v>
      </c>
      <c r="AI200" s="205">
        <v>1</v>
      </c>
      <c r="AJ200" s="205">
        <v>6</v>
      </c>
      <c r="AK200" s="205">
        <v>0</v>
      </c>
      <c r="AL200" s="205">
        <v>32</v>
      </c>
      <c r="AM200" s="205">
        <v>7</v>
      </c>
      <c r="AN200" s="205">
        <v>0</v>
      </c>
      <c r="AO200" s="205">
        <v>1</v>
      </c>
      <c r="AP200" s="205">
        <v>0</v>
      </c>
      <c r="AQ200" s="205">
        <v>1</v>
      </c>
      <c r="AR200" s="205">
        <v>3</v>
      </c>
      <c r="AS200" s="205">
        <v>1</v>
      </c>
      <c r="AT200" s="205">
        <v>19</v>
      </c>
      <c r="AU200" s="205">
        <v>4</v>
      </c>
    </row>
    <row r="201" spans="1:47" x14ac:dyDescent="0.3">
      <c r="A201" s="203">
        <f t="shared" si="3"/>
        <v>4</v>
      </c>
      <c r="B201" s="203" t="str">
        <f t="shared" si="3"/>
        <v>MONACO</v>
      </c>
      <c r="C201" s="203">
        <v>4</v>
      </c>
      <c r="E201" s="205">
        <v>3</v>
      </c>
      <c r="F201" s="206" t="s">
        <v>730</v>
      </c>
      <c r="G201" s="205">
        <v>0</v>
      </c>
      <c r="H201" s="205">
        <v>0</v>
      </c>
      <c r="I201" s="205">
        <v>0</v>
      </c>
      <c r="J201" s="205">
        <v>0</v>
      </c>
      <c r="K201" s="205">
        <v>0</v>
      </c>
      <c r="L201" s="205">
        <v>0</v>
      </c>
      <c r="M201" s="205">
        <v>0</v>
      </c>
      <c r="N201" s="205">
        <v>0</v>
      </c>
      <c r="O201" s="205">
        <v>0</v>
      </c>
      <c r="P201" s="205">
        <v>0</v>
      </c>
      <c r="Q201" s="205">
        <v>0</v>
      </c>
      <c r="R201" s="205">
        <v>0</v>
      </c>
      <c r="S201" s="205">
        <v>0</v>
      </c>
      <c r="T201" s="205">
        <v>0</v>
      </c>
      <c r="U201" s="205">
        <v>0</v>
      </c>
      <c r="V201" s="205">
        <v>0</v>
      </c>
      <c r="W201" s="205">
        <v>0</v>
      </c>
      <c r="X201" s="205">
        <v>0</v>
      </c>
      <c r="Y201" s="205">
        <v>0</v>
      </c>
      <c r="Z201" s="205">
        <v>0</v>
      </c>
      <c r="AA201" s="205">
        <v>0</v>
      </c>
      <c r="AB201" s="205">
        <v>0</v>
      </c>
      <c r="AC201" s="205">
        <v>0</v>
      </c>
      <c r="AD201" s="205">
        <v>0</v>
      </c>
      <c r="AE201" s="205">
        <v>0</v>
      </c>
      <c r="AF201" s="205">
        <v>0</v>
      </c>
      <c r="AG201" s="205">
        <v>0</v>
      </c>
      <c r="AH201" s="205">
        <v>0</v>
      </c>
      <c r="AI201" s="205">
        <v>0</v>
      </c>
      <c r="AJ201" s="205">
        <v>0</v>
      </c>
      <c r="AK201" s="205">
        <v>0</v>
      </c>
      <c r="AL201" s="205">
        <v>0</v>
      </c>
      <c r="AM201" s="205">
        <v>0</v>
      </c>
      <c r="AN201" s="205">
        <v>0</v>
      </c>
      <c r="AO201" s="205">
        <v>0</v>
      </c>
      <c r="AP201" s="205">
        <v>0</v>
      </c>
      <c r="AQ201" s="205">
        <v>0</v>
      </c>
      <c r="AR201" s="205">
        <v>0</v>
      </c>
      <c r="AS201" s="205">
        <v>0</v>
      </c>
      <c r="AT201" s="205">
        <v>0</v>
      </c>
      <c r="AU201" s="205">
        <v>0</v>
      </c>
    </row>
    <row r="202" spans="1:47" x14ac:dyDescent="0.3">
      <c r="A202" s="203">
        <f t="shared" si="3"/>
        <v>4</v>
      </c>
      <c r="B202" s="203" t="str">
        <f t="shared" si="3"/>
        <v>MONGOLIA</v>
      </c>
      <c r="C202" s="203">
        <v>4</v>
      </c>
      <c r="E202" s="205">
        <v>3</v>
      </c>
      <c r="F202" s="206" t="s">
        <v>586</v>
      </c>
      <c r="G202" s="205">
        <v>2</v>
      </c>
      <c r="H202" s="205">
        <v>0</v>
      </c>
      <c r="I202" s="205">
        <v>0</v>
      </c>
      <c r="J202" s="205">
        <v>0</v>
      </c>
      <c r="K202" s="205">
        <v>0</v>
      </c>
      <c r="L202" s="205">
        <v>0</v>
      </c>
      <c r="M202" s="205">
        <v>0</v>
      </c>
      <c r="N202" s="205">
        <v>0</v>
      </c>
      <c r="O202" s="205">
        <v>0</v>
      </c>
      <c r="P202" s="205">
        <v>0</v>
      </c>
      <c r="Q202" s="205">
        <v>0</v>
      </c>
      <c r="R202" s="205">
        <v>0</v>
      </c>
      <c r="S202" s="205">
        <v>0</v>
      </c>
      <c r="T202" s="205">
        <v>0</v>
      </c>
      <c r="U202" s="205">
        <v>0</v>
      </c>
      <c r="V202" s="205">
        <v>0</v>
      </c>
      <c r="W202" s="205">
        <v>0</v>
      </c>
      <c r="X202" s="205">
        <v>1</v>
      </c>
      <c r="Y202" s="205">
        <v>0</v>
      </c>
      <c r="Z202" s="205">
        <v>0</v>
      </c>
      <c r="AA202" s="205">
        <v>0</v>
      </c>
      <c r="AB202" s="205">
        <v>0</v>
      </c>
      <c r="AC202" s="205">
        <v>0</v>
      </c>
      <c r="AD202" s="205">
        <v>0</v>
      </c>
      <c r="AE202" s="205">
        <v>0</v>
      </c>
      <c r="AF202" s="205">
        <v>0</v>
      </c>
      <c r="AG202" s="205">
        <v>0</v>
      </c>
      <c r="AH202" s="205">
        <v>0</v>
      </c>
      <c r="AI202" s="205">
        <v>0</v>
      </c>
      <c r="AJ202" s="205">
        <v>0</v>
      </c>
      <c r="AK202" s="205">
        <v>0</v>
      </c>
      <c r="AL202" s="205">
        <v>1</v>
      </c>
      <c r="AM202" s="205">
        <v>0</v>
      </c>
      <c r="AN202" s="205">
        <v>0</v>
      </c>
      <c r="AO202" s="205">
        <v>0</v>
      </c>
      <c r="AP202" s="205">
        <v>0</v>
      </c>
      <c r="AQ202" s="205">
        <v>0</v>
      </c>
      <c r="AR202" s="205">
        <v>0</v>
      </c>
      <c r="AS202" s="205">
        <v>0</v>
      </c>
      <c r="AT202" s="205">
        <v>0</v>
      </c>
      <c r="AU202" s="205">
        <v>0</v>
      </c>
    </row>
    <row r="203" spans="1:47" x14ac:dyDescent="0.3">
      <c r="A203" s="203">
        <f t="shared" si="3"/>
        <v>4</v>
      </c>
      <c r="B203" s="203" t="str">
        <f t="shared" si="3"/>
        <v>MONTENEGRO</v>
      </c>
      <c r="C203" s="203">
        <v>4</v>
      </c>
      <c r="E203" s="205">
        <v>3</v>
      </c>
      <c r="F203" s="206" t="s">
        <v>731</v>
      </c>
      <c r="G203" s="205">
        <v>2</v>
      </c>
      <c r="H203" s="205">
        <v>0</v>
      </c>
      <c r="I203" s="205">
        <v>0</v>
      </c>
      <c r="J203" s="205">
        <v>0</v>
      </c>
      <c r="K203" s="205">
        <v>0</v>
      </c>
      <c r="L203" s="205">
        <v>0</v>
      </c>
      <c r="M203" s="205">
        <v>0</v>
      </c>
      <c r="N203" s="205">
        <v>0</v>
      </c>
      <c r="O203" s="205">
        <v>0</v>
      </c>
      <c r="P203" s="205">
        <v>0</v>
      </c>
      <c r="Q203" s="205">
        <v>0</v>
      </c>
      <c r="R203" s="205">
        <v>0</v>
      </c>
      <c r="S203" s="205">
        <v>0</v>
      </c>
      <c r="T203" s="205">
        <v>0</v>
      </c>
      <c r="U203" s="205">
        <v>0</v>
      </c>
      <c r="V203" s="205">
        <v>0</v>
      </c>
      <c r="W203" s="205">
        <v>0</v>
      </c>
      <c r="X203" s="205">
        <v>1</v>
      </c>
      <c r="Y203" s="205">
        <v>0</v>
      </c>
      <c r="Z203" s="205">
        <v>0</v>
      </c>
      <c r="AA203" s="205">
        <v>0</v>
      </c>
      <c r="AB203" s="205">
        <v>0</v>
      </c>
      <c r="AC203" s="205">
        <v>0</v>
      </c>
      <c r="AD203" s="205">
        <v>0</v>
      </c>
      <c r="AE203" s="205">
        <v>0</v>
      </c>
      <c r="AF203" s="205">
        <v>0</v>
      </c>
      <c r="AG203" s="205">
        <v>0</v>
      </c>
      <c r="AH203" s="205">
        <v>0</v>
      </c>
      <c r="AI203" s="205">
        <v>0</v>
      </c>
      <c r="AJ203" s="205">
        <v>0</v>
      </c>
      <c r="AK203" s="205">
        <v>0</v>
      </c>
      <c r="AL203" s="205">
        <v>1</v>
      </c>
      <c r="AM203" s="205">
        <v>0</v>
      </c>
      <c r="AN203" s="205">
        <v>0</v>
      </c>
      <c r="AO203" s="205">
        <v>0</v>
      </c>
      <c r="AP203" s="205">
        <v>0</v>
      </c>
      <c r="AQ203" s="205">
        <v>0</v>
      </c>
      <c r="AR203" s="205">
        <v>0</v>
      </c>
      <c r="AS203" s="205">
        <v>0</v>
      </c>
      <c r="AT203" s="205">
        <v>0</v>
      </c>
      <c r="AU203" s="205">
        <v>0</v>
      </c>
    </row>
    <row r="204" spans="1:47" x14ac:dyDescent="0.3">
      <c r="A204" s="203">
        <f t="shared" si="3"/>
        <v>4</v>
      </c>
      <c r="B204" s="203" t="str">
        <f t="shared" si="3"/>
        <v>MONTSERRAT</v>
      </c>
      <c r="C204" s="203">
        <v>4</v>
      </c>
      <c r="E204" s="205">
        <v>3</v>
      </c>
      <c r="F204" s="206" t="s">
        <v>732</v>
      </c>
      <c r="G204" s="205">
        <v>0</v>
      </c>
      <c r="H204" s="205">
        <v>0</v>
      </c>
      <c r="I204" s="205">
        <v>0</v>
      </c>
      <c r="J204" s="205">
        <v>0</v>
      </c>
      <c r="K204" s="205">
        <v>0</v>
      </c>
      <c r="L204" s="205">
        <v>0</v>
      </c>
      <c r="M204" s="205">
        <v>0</v>
      </c>
      <c r="N204" s="205">
        <v>0</v>
      </c>
      <c r="O204" s="205">
        <v>0</v>
      </c>
      <c r="P204" s="205">
        <v>0</v>
      </c>
      <c r="Q204" s="205">
        <v>0</v>
      </c>
      <c r="R204" s="205">
        <v>0</v>
      </c>
      <c r="S204" s="205">
        <v>0</v>
      </c>
      <c r="T204" s="205">
        <v>0</v>
      </c>
      <c r="U204" s="205">
        <v>0</v>
      </c>
      <c r="V204" s="205">
        <v>0</v>
      </c>
      <c r="W204" s="205">
        <v>0</v>
      </c>
      <c r="X204" s="205">
        <v>0</v>
      </c>
      <c r="Y204" s="205">
        <v>0</v>
      </c>
      <c r="Z204" s="205">
        <v>0</v>
      </c>
      <c r="AA204" s="205">
        <v>0</v>
      </c>
      <c r="AB204" s="205">
        <v>0</v>
      </c>
      <c r="AC204" s="205">
        <v>0</v>
      </c>
      <c r="AD204" s="205">
        <v>0</v>
      </c>
      <c r="AE204" s="205">
        <v>0</v>
      </c>
      <c r="AF204" s="205">
        <v>0</v>
      </c>
      <c r="AG204" s="205">
        <v>0</v>
      </c>
      <c r="AH204" s="205">
        <v>0</v>
      </c>
      <c r="AI204" s="205">
        <v>0</v>
      </c>
      <c r="AJ204" s="205">
        <v>0</v>
      </c>
      <c r="AK204" s="205">
        <v>0</v>
      </c>
      <c r="AL204" s="205">
        <v>0</v>
      </c>
      <c r="AM204" s="205">
        <v>0</v>
      </c>
      <c r="AN204" s="205">
        <v>0</v>
      </c>
      <c r="AO204" s="205">
        <v>0</v>
      </c>
      <c r="AP204" s="205">
        <v>0</v>
      </c>
      <c r="AQ204" s="205">
        <v>0</v>
      </c>
      <c r="AR204" s="205">
        <v>0</v>
      </c>
      <c r="AS204" s="205">
        <v>0</v>
      </c>
      <c r="AT204" s="205">
        <v>0</v>
      </c>
      <c r="AU204" s="205">
        <v>0</v>
      </c>
    </row>
    <row r="205" spans="1:47" x14ac:dyDescent="0.3">
      <c r="A205" s="203">
        <f t="shared" si="3"/>
        <v>4</v>
      </c>
      <c r="B205" s="203" t="str">
        <f t="shared" si="3"/>
        <v>MOROCCO</v>
      </c>
      <c r="C205" s="203">
        <v>4</v>
      </c>
      <c r="E205" s="205">
        <v>3</v>
      </c>
      <c r="F205" s="206" t="s">
        <v>733</v>
      </c>
      <c r="G205" s="205">
        <v>0</v>
      </c>
      <c r="H205" s="205">
        <v>0</v>
      </c>
      <c r="I205" s="205">
        <v>0</v>
      </c>
      <c r="J205" s="205">
        <v>0</v>
      </c>
      <c r="K205" s="205">
        <v>0</v>
      </c>
      <c r="L205" s="205">
        <v>0</v>
      </c>
      <c r="M205" s="205">
        <v>0</v>
      </c>
      <c r="N205" s="205">
        <v>0</v>
      </c>
      <c r="O205" s="205">
        <v>0</v>
      </c>
      <c r="P205" s="205">
        <v>0</v>
      </c>
      <c r="Q205" s="205">
        <v>0</v>
      </c>
      <c r="R205" s="205">
        <v>0</v>
      </c>
      <c r="S205" s="205">
        <v>0</v>
      </c>
      <c r="T205" s="205">
        <v>0</v>
      </c>
      <c r="U205" s="205">
        <v>0</v>
      </c>
      <c r="V205" s="205">
        <v>0</v>
      </c>
      <c r="W205" s="205">
        <v>0</v>
      </c>
      <c r="X205" s="205">
        <v>0</v>
      </c>
      <c r="Y205" s="205">
        <v>0</v>
      </c>
      <c r="Z205" s="205">
        <v>0</v>
      </c>
      <c r="AA205" s="205">
        <v>0</v>
      </c>
      <c r="AB205" s="205">
        <v>0</v>
      </c>
      <c r="AC205" s="205">
        <v>0</v>
      </c>
      <c r="AD205" s="205">
        <v>0</v>
      </c>
      <c r="AE205" s="205">
        <v>0</v>
      </c>
      <c r="AF205" s="205">
        <v>0</v>
      </c>
      <c r="AG205" s="205">
        <v>0</v>
      </c>
      <c r="AH205" s="205">
        <v>0</v>
      </c>
      <c r="AI205" s="205">
        <v>0</v>
      </c>
      <c r="AJ205" s="205">
        <v>0</v>
      </c>
      <c r="AK205" s="205">
        <v>0</v>
      </c>
      <c r="AL205" s="205">
        <v>0</v>
      </c>
      <c r="AM205" s="205">
        <v>0</v>
      </c>
      <c r="AN205" s="205">
        <v>0</v>
      </c>
      <c r="AO205" s="205">
        <v>0</v>
      </c>
      <c r="AP205" s="205">
        <v>0</v>
      </c>
      <c r="AQ205" s="205">
        <v>0</v>
      </c>
      <c r="AR205" s="205">
        <v>0</v>
      </c>
      <c r="AS205" s="205">
        <v>0</v>
      </c>
      <c r="AT205" s="205">
        <v>0</v>
      </c>
      <c r="AU205" s="205">
        <v>0</v>
      </c>
    </row>
    <row r="206" spans="1:47" x14ac:dyDescent="0.3">
      <c r="A206" s="203">
        <f t="shared" si="3"/>
        <v>4</v>
      </c>
      <c r="B206" s="203" t="str">
        <f t="shared" si="3"/>
        <v>MOZAMBIQUE</v>
      </c>
      <c r="C206" s="203">
        <v>4</v>
      </c>
      <c r="E206" s="205">
        <v>3</v>
      </c>
      <c r="F206" s="206" t="s">
        <v>734</v>
      </c>
      <c r="G206" s="205">
        <v>0</v>
      </c>
      <c r="H206" s="205">
        <v>0</v>
      </c>
      <c r="I206" s="205">
        <v>0</v>
      </c>
      <c r="J206" s="205">
        <v>0</v>
      </c>
      <c r="K206" s="205">
        <v>0</v>
      </c>
      <c r="L206" s="205">
        <v>0</v>
      </c>
      <c r="M206" s="205">
        <v>0</v>
      </c>
      <c r="N206" s="205">
        <v>0</v>
      </c>
      <c r="O206" s="205">
        <v>0</v>
      </c>
      <c r="P206" s="205">
        <v>0</v>
      </c>
      <c r="Q206" s="205">
        <v>0</v>
      </c>
      <c r="R206" s="205">
        <v>0</v>
      </c>
      <c r="S206" s="205">
        <v>0</v>
      </c>
      <c r="T206" s="205">
        <v>0</v>
      </c>
      <c r="U206" s="205">
        <v>0</v>
      </c>
      <c r="V206" s="205">
        <v>0</v>
      </c>
      <c r="W206" s="205">
        <v>0</v>
      </c>
      <c r="X206" s="205">
        <v>0</v>
      </c>
      <c r="Y206" s="205">
        <v>0</v>
      </c>
      <c r="Z206" s="205">
        <v>0</v>
      </c>
      <c r="AA206" s="205">
        <v>0</v>
      </c>
      <c r="AB206" s="205">
        <v>0</v>
      </c>
      <c r="AC206" s="205">
        <v>0</v>
      </c>
      <c r="AD206" s="205">
        <v>0</v>
      </c>
      <c r="AE206" s="205">
        <v>0</v>
      </c>
      <c r="AF206" s="205">
        <v>0</v>
      </c>
      <c r="AG206" s="205">
        <v>0</v>
      </c>
      <c r="AH206" s="205">
        <v>0</v>
      </c>
      <c r="AI206" s="205">
        <v>0</v>
      </c>
      <c r="AJ206" s="205">
        <v>0</v>
      </c>
      <c r="AK206" s="205">
        <v>0</v>
      </c>
      <c r="AL206" s="205">
        <v>0</v>
      </c>
      <c r="AM206" s="205">
        <v>0</v>
      </c>
      <c r="AN206" s="205">
        <v>0</v>
      </c>
      <c r="AO206" s="205">
        <v>0</v>
      </c>
      <c r="AP206" s="205">
        <v>0</v>
      </c>
      <c r="AQ206" s="205">
        <v>0</v>
      </c>
      <c r="AR206" s="205">
        <v>0</v>
      </c>
      <c r="AS206" s="205">
        <v>0</v>
      </c>
      <c r="AT206" s="205">
        <v>0</v>
      </c>
      <c r="AU206" s="205">
        <v>0</v>
      </c>
    </row>
    <row r="207" spans="1:47" x14ac:dyDescent="0.3">
      <c r="A207" s="203">
        <f t="shared" si="3"/>
        <v>4</v>
      </c>
      <c r="B207" s="203" t="str">
        <f t="shared" si="3"/>
        <v>MYANMAR</v>
      </c>
      <c r="C207" s="203">
        <v>4</v>
      </c>
      <c r="E207" s="205">
        <v>3</v>
      </c>
      <c r="F207" s="206" t="s">
        <v>735</v>
      </c>
      <c r="G207" s="205">
        <v>0</v>
      </c>
      <c r="H207" s="205">
        <v>0</v>
      </c>
      <c r="I207" s="205">
        <v>0</v>
      </c>
      <c r="J207" s="205">
        <v>0</v>
      </c>
      <c r="K207" s="205">
        <v>0</v>
      </c>
      <c r="L207" s="205">
        <v>0</v>
      </c>
      <c r="M207" s="205">
        <v>0</v>
      </c>
      <c r="N207" s="205">
        <v>0</v>
      </c>
      <c r="O207" s="205">
        <v>0</v>
      </c>
      <c r="P207" s="205">
        <v>0</v>
      </c>
      <c r="Q207" s="205">
        <v>0</v>
      </c>
      <c r="R207" s="205">
        <v>0</v>
      </c>
      <c r="S207" s="205">
        <v>0</v>
      </c>
      <c r="T207" s="205">
        <v>0</v>
      </c>
      <c r="U207" s="205">
        <v>0</v>
      </c>
      <c r="V207" s="205">
        <v>0</v>
      </c>
      <c r="W207" s="205">
        <v>0</v>
      </c>
      <c r="X207" s="205">
        <v>0</v>
      </c>
      <c r="Y207" s="205">
        <v>0</v>
      </c>
      <c r="Z207" s="205">
        <v>0</v>
      </c>
      <c r="AA207" s="205">
        <v>0</v>
      </c>
      <c r="AB207" s="205">
        <v>0</v>
      </c>
      <c r="AC207" s="205">
        <v>0</v>
      </c>
      <c r="AD207" s="205">
        <v>0</v>
      </c>
      <c r="AE207" s="205">
        <v>0</v>
      </c>
      <c r="AF207" s="205">
        <v>0</v>
      </c>
      <c r="AG207" s="205">
        <v>0</v>
      </c>
      <c r="AH207" s="205">
        <v>0</v>
      </c>
      <c r="AI207" s="205">
        <v>0</v>
      </c>
      <c r="AJ207" s="205">
        <v>0</v>
      </c>
      <c r="AK207" s="205">
        <v>0</v>
      </c>
      <c r="AL207" s="205">
        <v>0</v>
      </c>
      <c r="AM207" s="205">
        <v>0</v>
      </c>
      <c r="AN207" s="205">
        <v>0</v>
      </c>
      <c r="AO207" s="205">
        <v>0</v>
      </c>
      <c r="AP207" s="205">
        <v>0</v>
      </c>
      <c r="AQ207" s="205">
        <v>0</v>
      </c>
      <c r="AR207" s="205">
        <v>0</v>
      </c>
      <c r="AS207" s="205">
        <v>0</v>
      </c>
      <c r="AT207" s="205">
        <v>0</v>
      </c>
      <c r="AU207" s="205">
        <v>0</v>
      </c>
    </row>
    <row r="208" spans="1:47" x14ac:dyDescent="0.3">
      <c r="A208" s="203">
        <f t="shared" si="3"/>
        <v>4</v>
      </c>
      <c r="B208" s="203" t="str">
        <f t="shared" si="3"/>
        <v>NAMIBIA</v>
      </c>
      <c r="C208" s="203">
        <v>4</v>
      </c>
      <c r="E208" s="205">
        <v>3</v>
      </c>
      <c r="F208" s="206" t="s">
        <v>736</v>
      </c>
      <c r="G208" s="205">
        <v>1</v>
      </c>
      <c r="H208" s="205">
        <v>0</v>
      </c>
      <c r="I208" s="205">
        <v>0</v>
      </c>
      <c r="J208" s="205">
        <v>0</v>
      </c>
      <c r="K208" s="205">
        <v>0</v>
      </c>
      <c r="L208" s="205">
        <v>0</v>
      </c>
      <c r="M208" s="205">
        <v>0</v>
      </c>
      <c r="N208" s="205">
        <v>0</v>
      </c>
      <c r="O208" s="205">
        <v>0</v>
      </c>
      <c r="P208" s="205">
        <v>0</v>
      </c>
      <c r="Q208" s="205">
        <v>0</v>
      </c>
      <c r="R208" s="205">
        <v>0</v>
      </c>
      <c r="S208" s="205">
        <v>0</v>
      </c>
      <c r="T208" s="205">
        <v>0</v>
      </c>
      <c r="U208" s="205">
        <v>0</v>
      </c>
      <c r="V208" s="205">
        <v>0</v>
      </c>
      <c r="W208" s="205">
        <v>0</v>
      </c>
      <c r="X208" s="205">
        <v>0</v>
      </c>
      <c r="Y208" s="205">
        <v>0</v>
      </c>
      <c r="Z208" s="205">
        <v>0</v>
      </c>
      <c r="AA208" s="205">
        <v>0</v>
      </c>
      <c r="AB208" s="205">
        <v>0</v>
      </c>
      <c r="AC208" s="205">
        <v>0</v>
      </c>
      <c r="AD208" s="205">
        <v>0</v>
      </c>
      <c r="AE208" s="205">
        <v>0</v>
      </c>
      <c r="AF208" s="205">
        <v>0</v>
      </c>
      <c r="AG208" s="205">
        <v>0</v>
      </c>
      <c r="AH208" s="205">
        <v>0</v>
      </c>
      <c r="AI208" s="205">
        <v>0</v>
      </c>
      <c r="AJ208" s="205">
        <v>0</v>
      </c>
      <c r="AK208" s="205">
        <v>0</v>
      </c>
      <c r="AL208" s="205">
        <v>1</v>
      </c>
      <c r="AM208" s="205">
        <v>0</v>
      </c>
      <c r="AN208" s="205">
        <v>0</v>
      </c>
      <c r="AO208" s="205">
        <v>0</v>
      </c>
      <c r="AP208" s="205">
        <v>0</v>
      </c>
      <c r="AQ208" s="205">
        <v>0</v>
      </c>
      <c r="AR208" s="205">
        <v>0</v>
      </c>
      <c r="AS208" s="205">
        <v>0</v>
      </c>
      <c r="AT208" s="205">
        <v>0</v>
      </c>
      <c r="AU208" s="205">
        <v>0</v>
      </c>
    </row>
    <row r="209" spans="1:47" x14ac:dyDescent="0.3">
      <c r="A209" s="203">
        <f t="shared" si="3"/>
        <v>4</v>
      </c>
      <c r="B209" s="203" t="str">
        <f t="shared" si="3"/>
        <v>NAURU</v>
      </c>
      <c r="C209" s="203">
        <v>4</v>
      </c>
      <c r="E209" s="205">
        <v>3</v>
      </c>
      <c r="F209" s="206" t="s">
        <v>737</v>
      </c>
      <c r="G209" s="205">
        <v>0</v>
      </c>
      <c r="H209" s="205">
        <v>0</v>
      </c>
      <c r="I209" s="205">
        <v>0</v>
      </c>
      <c r="J209" s="205">
        <v>0</v>
      </c>
      <c r="K209" s="205">
        <v>0</v>
      </c>
      <c r="L209" s="205">
        <v>0</v>
      </c>
      <c r="M209" s="205">
        <v>0</v>
      </c>
      <c r="N209" s="205">
        <v>0</v>
      </c>
      <c r="O209" s="205">
        <v>0</v>
      </c>
      <c r="P209" s="205">
        <v>0</v>
      </c>
      <c r="Q209" s="205">
        <v>0</v>
      </c>
      <c r="R209" s="205">
        <v>0</v>
      </c>
      <c r="S209" s="205">
        <v>0</v>
      </c>
      <c r="T209" s="205">
        <v>0</v>
      </c>
      <c r="U209" s="205">
        <v>0</v>
      </c>
      <c r="V209" s="205">
        <v>0</v>
      </c>
      <c r="W209" s="205">
        <v>0</v>
      </c>
      <c r="X209" s="205">
        <v>0</v>
      </c>
      <c r="Y209" s="205">
        <v>0</v>
      </c>
      <c r="Z209" s="205">
        <v>0</v>
      </c>
      <c r="AA209" s="205">
        <v>0</v>
      </c>
      <c r="AB209" s="205">
        <v>0</v>
      </c>
      <c r="AC209" s="205">
        <v>0</v>
      </c>
      <c r="AD209" s="205">
        <v>0</v>
      </c>
      <c r="AE209" s="205">
        <v>0</v>
      </c>
      <c r="AF209" s="205">
        <v>0</v>
      </c>
      <c r="AG209" s="205">
        <v>0</v>
      </c>
      <c r="AH209" s="205">
        <v>0</v>
      </c>
      <c r="AI209" s="205">
        <v>0</v>
      </c>
      <c r="AJ209" s="205">
        <v>0</v>
      </c>
      <c r="AK209" s="205">
        <v>0</v>
      </c>
      <c r="AL209" s="205">
        <v>0</v>
      </c>
      <c r="AM209" s="205">
        <v>0</v>
      </c>
      <c r="AN209" s="205">
        <v>0</v>
      </c>
      <c r="AO209" s="205">
        <v>0</v>
      </c>
      <c r="AP209" s="205">
        <v>0</v>
      </c>
      <c r="AQ209" s="205">
        <v>0</v>
      </c>
      <c r="AR209" s="205">
        <v>0</v>
      </c>
      <c r="AS209" s="205">
        <v>0</v>
      </c>
      <c r="AT209" s="205">
        <v>0</v>
      </c>
      <c r="AU209" s="205">
        <v>0</v>
      </c>
    </row>
    <row r="210" spans="1:47" x14ac:dyDescent="0.3">
      <c r="A210" s="203">
        <f t="shared" si="3"/>
        <v>4</v>
      </c>
      <c r="B210" s="203" t="str">
        <f t="shared" si="3"/>
        <v>NEPAL</v>
      </c>
      <c r="C210" s="203">
        <v>4</v>
      </c>
      <c r="E210" s="205">
        <v>3</v>
      </c>
      <c r="F210" s="206" t="s">
        <v>587</v>
      </c>
      <c r="G210" s="205">
        <v>0</v>
      </c>
      <c r="H210" s="205">
        <v>0</v>
      </c>
      <c r="I210" s="205">
        <v>0</v>
      </c>
      <c r="J210" s="205">
        <v>0</v>
      </c>
      <c r="K210" s="205">
        <v>0</v>
      </c>
      <c r="L210" s="205">
        <v>0</v>
      </c>
      <c r="M210" s="205">
        <v>0</v>
      </c>
      <c r="N210" s="205">
        <v>0</v>
      </c>
      <c r="O210" s="205">
        <v>0</v>
      </c>
      <c r="P210" s="205">
        <v>0</v>
      </c>
      <c r="Q210" s="205">
        <v>0</v>
      </c>
      <c r="R210" s="205">
        <v>0</v>
      </c>
      <c r="S210" s="205">
        <v>0</v>
      </c>
      <c r="T210" s="205">
        <v>0</v>
      </c>
      <c r="U210" s="205">
        <v>0</v>
      </c>
      <c r="V210" s="205">
        <v>0</v>
      </c>
      <c r="W210" s="205">
        <v>0</v>
      </c>
      <c r="X210" s="205">
        <v>0</v>
      </c>
      <c r="Y210" s="205">
        <v>0</v>
      </c>
      <c r="Z210" s="205">
        <v>0</v>
      </c>
      <c r="AA210" s="205">
        <v>0</v>
      </c>
      <c r="AB210" s="205">
        <v>0</v>
      </c>
      <c r="AC210" s="205">
        <v>0</v>
      </c>
      <c r="AD210" s="205">
        <v>0</v>
      </c>
      <c r="AE210" s="205">
        <v>0</v>
      </c>
      <c r="AF210" s="205">
        <v>0</v>
      </c>
      <c r="AG210" s="205">
        <v>0</v>
      </c>
      <c r="AH210" s="205">
        <v>0</v>
      </c>
      <c r="AI210" s="205">
        <v>0</v>
      </c>
      <c r="AJ210" s="205">
        <v>0</v>
      </c>
      <c r="AK210" s="205">
        <v>0</v>
      </c>
      <c r="AL210" s="205">
        <v>0</v>
      </c>
      <c r="AM210" s="205">
        <v>0</v>
      </c>
      <c r="AN210" s="205">
        <v>0</v>
      </c>
      <c r="AO210" s="205">
        <v>0</v>
      </c>
      <c r="AP210" s="205">
        <v>0</v>
      </c>
      <c r="AQ210" s="205">
        <v>0</v>
      </c>
      <c r="AR210" s="205">
        <v>0</v>
      </c>
      <c r="AS210" s="205">
        <v>0</v>
      </c>
      <c r="AT210" s="205">
        <v>0</v>
      </c>
      <c r="AU210" s="205">
        <v>0</v>
      </c>
    </row>
    <row r="211" spans="1:47" x14ac:dyDescent="0.3">
      <c r="A211" s="203">
        <f t="shared" si="3"/>
        <v>4</v>
      </c>
      <c r="B211" s="203" t="str">
        <f t="shared" si="3"/>
        <v>NETHERLANDS</v>
      </c>
      <c r="C211" s="203">
        <v>4</v>
      </c>
      <c r="E211" s="205">
        <v>3</v>
      </c>
      <c r="F211" s="206" t="s">
        <v>516</v>
      </c>
      <c r="G211" s="205">
        <v>0</v>
      </c>
      <c r="H211" s="205">
        <v>0</v>
      </c>
      <c r="I211" s="205">
        <v>0</v>
      </c>
      <c r="J211" s="205">
        <v>0</v>
      </c>
      <c r="K211" s="205">
        <v>0</v>
      </c>
      <c r="L211" s="205">
        <v>0</v>
      </c>
      <c r="M211" s="205">
        <v>0</v>
      </c>
      <c r="N211" s="205">
        <v>0</v>
      </c>
      <c r="O211" s="205">
        <v>0</v>
      </c>
      <c r="P211" s="205">
        <v>0</v>
      </c>
      <c r="Q211" s="205">
        <v>0</v>
      </c>
      <c r="R211" s="205">
        <v>0</v>
      </c>
      <c r="S211" s="205">
        <v>0</v>
      </c>
      <c r="T211" s="205">
        <v>0</v>
      </c>
      <c r="U211" s="205">
        <v>0</v>
      </c>
      <c r="V211" s="205">
        <v>0</v>
      </c>
      <c r="W211" s="205">
        <v>0</v>
      </c>
      <c r="X211" s="205">
        <v>0</v>
      </c>
      <c r="Y211" s="205">
        <v>0</v>
      </c>
      <c r="Z211" s="205">
        <v>0</v>
      </c>
      <c r="AA211" s="205">
        <v>0</v>
      </c>
      <c r="AB211" s="205">
        <v>0</v>
      </c>
      <c r="AC211" s="205">
        <v>0</v>
      </c>
      <c r="AD211" s="205">
        <v>0</v>
      </c>
      <c r="AE211" s="205">
        <v>0</v>
      </c>
      <c r="AF211" s="205">
        <v>0</v>
      </c>
      <c r="AG211" s="205">
        <v>0</v>
      </c>
      <c r="AH211" s="205">
        <v>0</v>
      </c>
      <c r="AI211" s="205">
        <v>0</v>
      </c>
      <c r="AJ211" s="205">
        <v>0</v>
      </c>
      <c r="AK211" s="205">
        <v>0</v>
      </c>
      <c r="AL211" s="205">
        <v>0</v>
      </c>
      <c r="AM211" s="205">
        <v>0</v>
      </c>
      <c r="AN211" s="205">
        <v>0</v>
      </c>
      <c r="AO211" s="205">
        <v>0</v>
      </c>
      <c r="AP211" s="205">
        <v>0</v>
      </c>
      <c r="AQ211" s="205">
        <v>0</v>
      </c>
      <c r="AR211" s="205">
        <v>0</v>
      </c>
      <c r="AS211" s="205">
        <v>0</v>
      </c>
      <c r="AT211" s="205">
        <v>0</v>
      </c>
      <c r="AU211" s="205">
        <v>0</v>
      </c>
    </row>
    <row r="212" spans="1:47" x14ac:dyDescent="0.3">
      <c r="A212" s="203">
        <f t="shared" si="3"/>
        <v>4</v>
      </c>
      <c r="B212" s="203" t="str">
        <f t="shared" si="3"/>
        <v>NEW CALEDONIA</v>
      </c>
      <c r="C212" s="203">
        <v>4</v>
      </c>
      <c r="E212" s="205">
        <v>3</v>
      </c>
      <c r="F212" s="206" t="s">
        <v>738</v>
      </c>
      <c r="G212" s="205">
        <v>0</v>
      </c>
      <c r="H212" s="205">
        <v>0</v>
      </c>
      <c r="I212" s="205">
        <v>0</v>
      </c>
      <c r="J212" s="205">
        <v>0</v>
      </c>
      <c r="K212" s="205">
        <v>0</v>
      </c>
      <c r="L212" s="205">
        <v>0</v>
      </c>
      <c r="M212" s="205">
        <v>0</v>
      </c>
      <c r="N212" s="205">
        <v>0</v>
      </c>
      <c r="O212" s="205">
        <v>0</v>
      </c>
      <c r="P212" s="205">
        <v>0</v>
      </c>
      <c r="Q212" s="205">
        <v>0</v>
      </c>
      <c r="R212" s="205">
        <v>0</v>
      </c>
      <c r="S212" s="205">
        <v>0</v>
      </c>
      <c r="T212" s="205">
        <v>0</v>
      </c>
      <c r="U212" s="205">
        <v>0</v>
      </c>
      <c r="V212" s="205">
        <v>0</v>
      </c>
      <c r="W212" s="205">
        <v>0</v>
      </c>
      <c r="X212" s="205">
        <v>0</v>
      </c>
      <c r="Y212" s="205">
        <v>0</v>
      </c>
      <c r="Z212" s="205">
        <v>0</v>
      </c>
      <c r="AA212" s="205">
        <v>0</v>
      </c>
      <c r="AB212" s="205">
        <v>0</v>
      </c>
      <c r="AC212" s="205">
        <v>0</v>
      </c>
      <c r="AD212" s="205">
        <v>0</v>
      </c>
      <c r="AE212" s="205">
        <v>0</v>
      </c>
      <c r="AF212" s="205">
        <v>0</v>
      </c>
      <c r="AG212" s="205">
        <v>0</v>
      </c>
      <c r="AH212" s="205">
        <v>0</v>
      </c>
      <c r="AI212" s="205">
        <v>0</v>
      </c>
      <c r="AJ212" s="205">
        <v>0</v>
      </c>
      <c r="AK212" s="205">
        <v>0</v>
      </c>
      <c r="AL212" s="205">
        <v>0</v>
      </c>
      <c r="AM212" s="205">
        <v>0</v>
      </c>
      <c r="AN212" s="205">
        <v>0</v>
      </c>
      <c r="AO212" s="205">
        <v>0</v>
      </c>
      <c r="AP212" s="205">
        <v>0</v>
      </c>
      <c r="AQ212" s="205">
        <v>0</v>
      </c>
      <c r="AR212" s="205">
        <v>0</v>
      </c>
      <c r="AS212" s="205">
        <v>0</v>
      </c>
      <c r="AT212" s="205">
        <v>0</v>
      </c>
      <c r="AU212" s="205">
        <v>0</v>
      </c>
    </row>
    <row r="213" spans="1:47" x14ac:dyDescent="0.3">
      <c r="A213" s="203">
        <f t="shared" si="3"/>
        <v>4</v>
      </c>
      <c r="B213" s="203" t="str">
        <f t="shared" si="3"/>
        <v>NEW ZEALAND</v>
      </c>
      <c r="C213" s="203">
        <v>4</v>
      </c>
      <c r="E213" s="205">
        <v>3</v>
      </c>
      <c r="F213" s="206" t="s">
        <v>617</v>
      </c>
      <c r="G213" s="205">
        <v>1</v>
      </c>
      <c r="H213" s="205">
        <v>0</v>
      </c>
      <c r="I213" s="205">
        <v>0</v>
      </c>
      <c r="J213" s="205">
        <v>0</v>
      </c>
      <c r="K213" s="205">
        <v>0</v>
      </c>
      <c r="L213" s="205">
        <v>0</v>
      </c>
      <c r="M213" s="205">
        <v>0</v>
      </c>
      <c r="N213" s="205">
        <v>0</v>
      </c>
      <c r="O213" s="205">
        <v>0</v>
      </c>
      <c r="P213" s="205">
        <v>0</v>
      </c>
      <c r="Q213" s="205">
        <v>0</v>
      </c>
      <c r="R213" s="205">
        <v>0</v>
      </c>
      <c r="S213" s="205">
        <v>0</v>
      </c>
      <c r="T213" s="205">
        <v>0</v>
      </c>
      <c r="U213" s="205">
        <v>0</v>
      </c>
      <c r="V213" s="205">
        <v>0</v>
      </c>
      <c r="W213" s="205">
        <v>0</v>
      </c>
      <c r="X213" s="205">
        <v>0</v>
      </c>
      <c r="Y213" s="205">
        <v>0</v>
      </c>
      <c r="Z213" s="205">
        <v>0</v>
      </c>
      <c r="AA213" s="205">
        <v>0</v>
      </c>
      <c r="AB213" s="205">
        <v>0</v>
      </c>
      <c r="AC213" s="205">
        <v>0</v>
      </c>
      <c r="AD213" s="205">
        <v>0</v>
      </c>
      <c r="AE213" s="205">
        <v>0</v>
      </c>
      <c r="AF213" s="205">
        <v>0</v>
      </c>
      <c r="AG213" s="205">
        <v>0</v>
      </c>
      <c r="AH213" s="205">
        <v>0</v>
      </c>
      <c r="AI213" s="205">
        <v>0</v>
      </c>
      <c r="AJ213" s="205">
        <v>0</v>
      </c>
      <c r="AK213" s="205">
        <v>0</v>
      </c>
      <c r="AL213" s="205">
        <v>0</v>
      </c>
      <c r="AM213" s="205">
        <v>1</v>
      </c>
      <c r="AN213" s="205">
        <v>0</v>
      </c>
      <c r="AO213" s="205">
        <v>0</v>
      </c>
      <c r="AP213" s="205">
        <v>0</v>
      </c>
      <c r="AQ213" s="205">
        <v>0</v>
      </c>
      <c r="AR213" s="205">
        <v>0</v>
      </c>
      <c r="AS213" s="205">
        <v>0</v>
      </c>
      <c r="AT213" s="205">
        <v>0</v>
      </c>
      <c r="AU213" s="205">
        <v>0</v>
      </c>
    </row>
    <row r="214" spans="1:47" x14ac:dyDescent="0.3">
      <c r="A214" s="203">
        <f t="shared" si="3"/>
        <v>4</v>
      </c>
      <c r="B214" s="203" t="str">
        <f t="shared" si="3"/>
        <v>CANADA</v>
      </c>
      <c r="C214" s="203">
        <v>4</v>
      </c>
      <c r="D214" s="203" t="s">
        <v>470</v>
      </c>
      <c r="E214" s="205">
        <v>3</v>
      </c>
      <c r="F214" s="206" t="s">
        <v>837</v>
      </c>
      <c r="G214" s="205">
        <v>1</v>
      </c>
      <c r="H214" s="205">
        <v>0</v>
      </c>
      <c r="I214" s="205">
        <v>0</v>
      </c>
      <c r="J214" s="205">
        <v>0</v>
      </c>
      <c r="K214" s="205">
        <v>0</v>
      </c>
      <c r="L214" s="205">
        <v>0</v>
      </c>
      <c r="M214" s="205">
        <v>0</v>
      </c>
      <c r="N214" s="205">
        <v>0</v>
      </c>
      <c r="O214" s="205">
        <v>0</v>
      </c>
      <c r="P214" s="205">
        <v>0</v>
      </c>
      <c r="Q214" s="205">
        <v>0</v>
      </c>
      <c r="R214" s="205">
        <v>0</v>
      </c>
      <c r="S214" s="205">
        <v>0</v>
      </c>
      <c r="T214" s="205">
        <v>0</v>
      </c>
      <c r="U214" s="205">
        <v>0</v>
      </c>
      <c r="V214" s="205">
        <v>0</v>
      </c>
      <c r="W214" s="205">
        <v>0</v>
      </c>
      <c r="X214" s="205">
        <v>0</v>
      </c>
      <c r="Y214" s="205">
        <v>0</v>
      </c>
      <c r="Z214" s="205">
        <v>0</v>
      </c>
      <c r="AA214" s="205">
        <v>0</v>
      </c>
      <c r="AB214" s="205">
        <v>0</v>
      </c>
      <c r="AC214" s="205">
        <v>0</v>
      </c>
      <c r="AD214" s="205">
        <v>0</v>
      </c>
      <c r="AE214" s="205">
        <v>0</v>
      </c>
      <c r="AF214" s="205">
        <v>0</v>
      </c>
      <c r="AG214" s="205">
        <v>0</v>
      </c>
      <c r="AH214" s="205">
        <v>1</v>
      </c>
      <c r="AI214" s="205">
        <v>0</v>
      </c>
      <c r="AJ214" s="205">
        <v>0</v>
      </c>
      <c r="AK214" s="205">
        <v>0</v>
      </c>
      <c r="AL214" s="205">
        <v>0</v>
      </c>
      <c r="AM214" s="205">
        <v>0</v>
      </c>
      <c r="AN214" s="205">
        <v>0</v>
      </c>
      <c r="AO214" s="205">
        <v>0</v>
      </c>
      <c r="AP214" s="205">
        <v>0</v>
      </c>
      <c r="AQ214" s="205">
        <v>0</v>
      </c>
      <c r="AR214" s="205">
        <v>0</v>
      </c>
      <c r="AS214" s="205">
        <v>0</v>
      </c>
      <c r="AT214" s="205">
        <v>0</v>
      </c>
      <c r="AU214" s="205">
        <v>0</v>
      </c>
    </row>
    <row r="215" spans="1:47" x14ac:dyDescent="0.3">
      <c r="A215" s="203">
        <f t="shared" si="3"/>
        <v>4</v>
      </c>
      <c r="B215" s="203" t="str">
        <f t="shared" si="3"/>
        <v>NICARAGUA</v>
      </c>
      <c r="C215" s="203">
        <v>4</v>
      </c>
      <c r="E215" s="205">
        <v>3</v>
      </c>
      <c r="F215" s="206" t="s">
        <v>512</v>
      </c>
      <c r="G215" s="205">
        <v>35</v>
      </c>
      <c r="H215" s="205">
        <v>0</v>
      </c>
      <c r="I215" s="205">
        <v>0</v>
      </c>
      <c r="J215" s="205">
        <v>1</v>
      </c>
      <c r="K215" s="205">
        <v>0</v>
      </c>
      <c r="L215" s="205">
        <v>0</v>
      </c>
      <c r="M215" s="205">
        <v>1</v>
      </c>
      <c r="N215" s="205">
        <v>0</v>
      </c>
      <c r="O215" s="205">
        <v>0</v>
      </c>
      <c r="P215" s="205">
        <v>0</v>
      </c>
      <c r="Q215" s="205">
        <v>0</v>
      </c>
      <c r="R215" s="205">
        <v>1</v>
      </c>
      <c r="S215" s="205">
        <v>0</v>
      </c>
      <c r="T215" s="205">
        <v>2</v>
      </c>
      <c r="U215" s="205">
        <v>0</v>
      </c>
      <c r="V215" s="205">
        <v>0</v>
      </c>
      <c r="W215" s="205">
        <v>0</v>
      </c>
      <c r="X215" s="205">
        <v>21</v>
      </c>
      <c r="Y215" s="205">
        <v>1</v>
      </c>
      <c r="Z215" s="205">
        <v>0</v>
      </c>
      <c r="AA215" s="205">
        <v>0</v>
      </c>
      <c r="AB215" s="205">
        <v>0</v>
      </c>
      <c r="AC215" s="205">
        <v>0</v>
      </c>
      <c r="AD215" s="205">
        <v>0</v>
      </c>
      <c r="AE215" s="205">
        <v>0</v>
      </c>
      <c r="AF215" s="205">
        <v>0</v>
      </c>
      <c r="AG215" s="205">
        <v>0</v>
      </c>
      <c r="AH215" s="205">
        <v>2</v>
      </c>
      <c r="AI215" s="205">
        <v>0</v>
      </c>
      <c r="AJ215" s="205">
        <v>0</v>
      </c>
      <c r="AK215" s="205">
        <v>0</v>
      </c>
      <c r="AL215" s="205">
        <v>2</v>
      </c>
      <c r="AM215" s="205">
        <v>2</v>
      </c>
      <c r="AN215" s="205">
        <v>0</v>
      </c>
      <c r="AO215" s="205">
        <v>1</v>
      </c>
      <c r="AP215" s="205">
        <v>0</v>
      </c>
      <c r="AQ215" s="205">
        <v>0</v>
      </c>
      <c r="AR215" s="205">
        <v>1</v>
      </c>
      <c r="AS215" s="205">
        <v>0</v>
      </c>
      <c r="AT215" s="205">
        <v>0</v>
      </c>
      <c r="AU215" s="205">
        <v>0</v>
      </c>
    </row>
    <row r="216" spans="1:47" x14ac:dyDescent="0.3">
      <c r="A216" s="203">
        <f t="shared" si="3"/>
        <v>4</v>
      </c>
      <c r="B216" s="203" t="str">
        <f t="shared" si="3"/>
        <v>NIGER</v>
      </c>
      <c r="C216" s="203">
        <v>4</v>
      </c>
      <c r="E216" s="205">
        <v>3</v>
      </c>
      <c r="F216" s="206" t="s">
        <v>558</v>
      </c>
      <c r="G216" s="205">
        <v>0</v>
      </c>
      <c r="H216" s="205">
        <v>0</v>
      </c>
      <c r="I216" s="205">
        <v>0</v>
      </c>
      <c r="J216" s="205">
        <v>0</v>
      </c>
      <c r="K216" s="205">
        <v>0</v>
      </c>
      <c r="L216" s="205">
        <v>0</v>
      </c>
      <c r="M216" s="205">
        <v>0</v>
      </c>
      <c r="N216" s="205">
        <v>0</v>
      </c>
      <c r="O216" s="205">
        <v>0</v>
      </c>
      <c r="P216" s="205">
        <v>0</v>
      </c>
      <c r="Q216" s="205">
        <v>0</v>
      </c>
      <c r="R216" s="205">
        <v>0</v>
      </c>
      <c r="S216" s="205">
        <v>0</v>
      </c>
      <c r="T216" s="205">
        <v>0</v>
      </c>
      <c r="U216" s="205">
        <v>0</v>
      </c>
      <c r="V216" s="205">
        <v>0</v>
      </c>
      <c r="W216" s="205">
        <v>0</v>
      </c>
      <c r="X216" s="205">
        <v>0</v>
      </c>
      <c r="Y216" s="205">
        <v>0</v>
      </c>
      <c r="Z216" s="205">
        <v>0</v>
      </c>
      <c r="AA216" s="205">
        <v>0</v>
      </c>
      <c r="AB216" s="205">
        <v>0</v>
      </c>
      <c r="AC216" s="205">
        <v>0</v>
      </c>
      <c r="AD216" s="205">
        <v>0</v>
      </c>
      <c r="AE216" s="205">
        <v>0</v>
      </c>
      <c r="AF216" s="205">
        <v>0</v>
      </c>
      <c r="AG216" s="205">
        <v>0</v>
      </c>
      <c r="AH216" s="205">
        <v>0</v>
      </c>
      <c r="AI216" s="205">
        <v>0</v>
      </c>
      <c r="AJ216" s="205">
        <v>0</v>
      </c>
      <c r="AK216" s="205">
        <v>0</v>
      </c>
      <c r="AL216" s="205">
        <v>0</v>
      </c>
      <c r="AM216" s="205">
        <v>0</v>
      </c>
      <c r="AN216" s="205">
        <v>0</v>
      </c>
      <c r="AO216" s="205">
        <v>0</v>
      </c>
      <c r="AP216" s="205">
        <v>0</v>
      </c>
      <c r="AQ216" s="205">
        <v>0</v>
      </c>
      <c r="AR216" s="205">
        <v>0</v>
      </c>
      <c r="AS216" s="205">
        <v>0</v>
      </c>
      <c r="AT216" s="205">
        <v>0</v>
      </c>
      <c r="AU216" s="205">
        <v>0</v>
      </c>
    </row>
    <row r="217" spans="1:47" x14ac:dyDescent="0.3">
      <c r="A217" s="203">
        <f t="shared" si="3"/>
        <v>4</v>
      </c>
      <c r="B217" s="203" t="str">
        <f t="shared" si="3"/>
        <v>NIGERIA</v>
      </c>
      <c r="C217" s="203">
        <v>4</v>
      </c>
      <c r="E217" s="205">
        <v>3</v>
      </c>
      <c r="F217" s="206" t="s">
        <v>513</v>
      </c>
      <c r="G217" s="205">
        <v>2</v>
      </c>
      <c r="H217" s="205">
        <v>0</v>
      </c>
      <c r="I217" s="205">
        <v>0</v>
      </c>
      <c r="J217" s="205">
        <v>0</v>
      </c>
      <c r="K217" s="205">
        <v>0</v>
      </c>
      <c r="L217" s="205">
        <v>0</v>
      </c>
      <c r="M217" s="205">
        <v>0</v>
      </c>
      <c r="N217" s="205">
        <v>0</v>
      </c>
      <c r="O217" s="205">
        <v>0</v>
      </c>
      <c r="P217" s="205">
        <v>0</v>
      </c>
      <c r="Q217" s="205">
        <v>0</v>
      </c>
      <c r="R217" s="205">
        <v>0</v>
      </c>
      <c r="S217" s="205">
        <v>0</v>
      </c>
      <c r="T217" s="205">
        <v>0</v>
      </c>
      <c r="U217" s="205">
        <v>0</v>
      </c>
      <c r="V217" s="205">
        <v>0</v>
      </c>
      <c r="W217" s="205">
        <v>0</v>
      </c>
      <c r="X217" s="205">
        <v>1</v>
      </c>
      <c r="Y217" s="205">
        <v>0</v>
      </c>
      <c r="Z217" s="205">
        <v>0</v>
      </c>
      <c r="AA217" s="205">
        <v>0</v>
      </c>
      <c r="AB217" s="205">
        <v>0</v>
      </c>
      <c r="AC217" s="205">
        <v>0</v>
      </c>
      <c r="AD217" s="205">
        <v>0</v>
      </c>
      <c r="AE217" s="205">
        <v>0</v>
      </c>
      <c r="AF217" s="205">
        <v>0</v>
      </c>
      <c r="AG217" s="205">
        <v>0</v>
      </c>
      <c r="AH217" s="205">
        <v>0</v>
      </c>
      <c r="AI217" s="205">
        <v>0</v>
      </c>
      <c r="AJ217" s="205">
        <v>0</v>
      </c>
      <c r="AK217" s="205">
        <v>0</v>
      </c>
      <c r="AL217" s="205">
        <v>1</v>
      </c>
      <c r="AM217" s="205">
        <v>0</v>
      </c>
      <c r="AN217" s="205">
        <v>0</v>
      </c>
      <c r="AO217" s="205">
        <v>0</v>
      </c>
      <c r="AP217" s="205">
        <v>0</v>
      </c>
      <c r="AQ217" s="205">
        <v>0</v>
      </c>
      <c r="AR217" s="205">
        <v>0</v>
      </c>
      <c r="AS217" s="205">
        <v>0</v>
      </c>
      <c r="AT217" s="205">
        <v>0</v>
      </c>
      <c r="AU217" s="205">
        <v>0</v>
      </c>
    </row>
    <row r="218" spans="1:47" x14ac:dyDescent="0.3">
      <c r="A218" s="203">
        <f t="shared" si="3"/>
        <v>4</v>
      </c>
      <c r="B218" s="203" t="str">
        <f t="shared" si="3"/>
        <v>NIUE</v>
      </c>
      <c r="C218" s="203">
        <v>4</v>
      </c>
      <c r="E218" s="205">
        <v>3</v>
      </c>
      <c r="F218" s="206" t="s">
        <v>739</v>
      </c>
      <c r="G218" s="205">
        <v>0</v>
      </c>
      <c r="H218" s="205">
        <v>0</v>
      </c>
      <c r="I218" s="205">
        <v>0</v>
      </c>
      <c r="J218" s="205">
        <v>0</v>
      </c>
      <c r="K218" s="205">
        <v>0</v>
      </c>
      <c r="L218" s="205">
        <v>0</v>
      </c>
      <c r="M218" s="205">
        <v>0</v>
      </c>
      <c r="N218" s="205">
        <v>0</v>
      </c>
      <c r="O218" s="205">
        <v>0</v>
      </c>
      <c r="P218" s="205">
        <v>0</v>
      </c>
      <c r="Q218" s="205">
        <v>0</v>
      </c>
      <c r="R218" s="205">
        <v>0</v>
      </c>
      <c r="S218" s="205">
        <v>0</v>
      </c>
      <c r="T218" s="205">
        <v>0</v>
      </c>
      <c r="U218" s="205">
        <v>0</v>
      </c>
      <c r="V218" s="205">
        <v>0</v>
      </c>
      <c r="W218" s="205">
        <v>0</v>
      </c>
      <c r="X218" s="205">
        <v>0</v>
      </c>
      <c r="Y218" s="205">
        <v>0</v>
      </c>
      <c r="Z218" s="205">
        <v>0</v>
      </c>
      <c r="AA218" s="205">
        <v>0</v>
      </c>
      <c r="AB218" s="205">
        <v>0</v>
      </c>
      <c r="AC218" s="205">
        <v>0</v>
      </c>
      <c r="AD218" s="205">
        <v>0</v>
      </c>
      <c r="AE218" s="205">
        <v>0</v>
      </c>
      <c r="AF218" s="205">
        <v>0</v>
      </c>
      <c r="AG218" s="205">
        <v>0</v>
      </c>
      <c r="AH218" s="205">
        <v>0</v>
      </c>
      <c r="AI218" s="205">
        <v>0</v>
      </c>
      <c r="AJ218" s="205">
        <v>0</v>
      </c>
      <c r="AK218" s="205">
        <v>0</v>
      </c>
      <c r="AL218" s="205">
        <v>0</v>
      </c>
      <c r="AM218" s="205">
        <v>0</v>
      </c>
      <c r="AN218" s="205">
        <v>0</v>
      </c>
      <c r="AO218" s="205">
        <v>0</v>
      </c>
      <c r="AP218" s="205">
        <v>0</v>
      </c>
      <c r="AQ218" s="205">
        <v>0</v>
      </c>
      <c r="AR218" s="205">
        <v>0</v>
      </c>
      <c r="AS218" s="205">
        <v>0</v>
      </c>
      <c r="AT218" s="205">
        <v>0</v>
      </c>
      <c r="AU218" s="205">
        <v>0</v>
      </c>
    </row>
    <row r="219" spans="1:47" x14ac:dyDescent="0.3">
      <c r="A219" s="203">
        <f t="shared" si="3"/>
        <v>4</v>
      </c>
      <c r="B219" s="203" t="str">
        <f t="shared" si="3"/>
        <v>NORFOLK ISLAND</v>
      </c>
      <c r="C219" s="203">
        <v>4</v>
      </c>
      <c r="E219" s="205">
        <v>3</v>
      </c>
      <c r="F219" s="206" t="s">
        <v>740</v>
      </c>
      <c r="G219" s="205">
        <v>0</v>
      </c>
      <c r="H219" s="205">
        <v>0</v>
      </c>
      <c r="I219" s="205">
        <v>0</v>
      </c>
      <c r="J219" s="205">
        <v>0</v>
      </c>
      <c r="K219" s="205">
        <v>0</v>
      </c>
      <c r="L219" s="205">
        <v>0</v>
      </c>
      <c r="M219" s="205">
        <v>0</v>
      </c>
      <c r="N219" s="205">
        <v>0</v>
      </c>
      <c r="O219" s="205">
        <v>0</v>
      </c>
      <c r="P219" s="205">
        <v>0</v>
      </c>
      <c r="Q219" s="205">
        <v>0</v>
      </c>
      <c r="R219" s="205">
        <v>0</v>
      </c>
      <c r="S219" s="205">
        <v>0</v>
      </c>
      <c r="T219" s="205">
        <v>0</v>
      </c>
      <c r="U219" s="205">
        <v>0</v>
      </c>
      <c r="V219" s="205">
        <v>0</v>
      </c>
      <c r="W219" s="205">
        <v>0</v>
      </c>
      <c r="X219" s="205">
        <v>0</v>
      </c>
      <c r="Y219" s="205">
        <v>0</v>
      </c>
      <c r="Z219" s="205">
        <v>0</v>
      </c>
      <c r="AA219" s="205">
        <v>0</v>
      </c>
      <c r="AB219" s="205">
        <v>0</v>
      </c>
      <c r="AC219" s="205">
        <v>0</v>
      </c>
      <c r="AD219" s="205">
        <v>0</v>
      </c>
      <c r="AE219" s="205">
        <v>0</v>
      </c>
      <c r="AF219" s="205">
        <v>0</v>
      </c>
      <c r="AG219" s="205">
        <v>0</v>
      </c>
      <c r="AH219" s="205">
        <v>0</v>
      </c>
      <c r="AI219" s="205">
        <v>0</v>
      </c>
      <c r="AJ219" s="205">
        <v>0</v>
      </c>
      <c r="AK219" s="205">
        <v>0</v>
      </c>
      <c r="AL219" s="205">
        <v>0</v>
      </c>
      <c r="AM219" s="205">
        <v>0</v>
      </c>
      <c r="AN219" s="205">
        <v>0</v>
      </c>
      <c r="AO219" s="205">
        <v>0</v>
      </c>
      <c r="AP219" s="205">
        <v>0</v>
      </c>
      <c r="AQ219" s="205">
        <v>0</v>
      </c>
      <c r="AR219" s="205">
        <v>0</v>
      </c>
      <c r="AS219" s="205">
        <v>0</v>
      </c>
      <c r="AT219" s="205">
        <v>0</v>
      </c>
      <c r="AU219" s="205">
        <v>0</v>
      </c>
    </row>
    <row r="220" spans="1:47" x14ac:dyDescent="0.3">
      <c r="A220" s="203">
        <f t="shared" si="3"/>
        <v>4</v>
      </c>
      <c r="B220" s="203" t="str">
        <f t="shared" si="3"/>
        <v>NORTH KOREA</v>
      </c>
      <c r="C220" s="203">
        <v>4</v>
      </c>
      <c r="E220" s="205">
        <v>3</v>
      </c>
      <c r="F220" s="206" t="s">
        <v>741</v>
      </c>
      <c r="G220" s="205">
        <v>0</v>
      </c>
      <c r="H220" s="205">
        <v>0</v>
      </c>
      <c r="I220" s="205">
        <v>0</v>
      </c>
      <c r="J220" s="205">
        <v>0</v>
      </c>
      <c r="K220" s="205">
        <v>0</v>
      </c>
      <c r="L220" s="205">
        <v>0</v>
      </c>
      <c r="M220" s="205">
        <v>0</v>
      </c>
      <c r="N220" s="205">
        <v>0</v>
      </c>
      <c r="O220" s="205">
        <v>0</v>
      </c>
      <c r="P220" s="205">
        <v>0</v>
      </c>
      <c r="Q220" s="205">
        <v>0</v>
      </c>
      <c r="R220" s="205">
        <v>0</v>
      </c>
      <c r="S220" s="205">
        <v>0</v>
      </c>
      <c r="T220" s="205">
        <v>0</v>
      </c>
      <c r="U220" s="205">
        <v>0</v>
      </c>
      <c r="V220" s="205">
        <v>0</v>
      </c>
      <c r="W220" s="205">
        <v>0</v>
      </c>
      <c r="X220" s="205">
        <v>0</v>
      </c>
      <c r="Y220" s="205">
        <v>0</v>
      </c>
      <c r="Z220" s="205">
        <v>0</v>
      </c>
      <c r="AA220" s="205">
        <v>0</v>
      </c>
      <c r="AB220" s="205">
        <v>0</v>
      </c>
      <c r="AC220" s="205">
        <v>0</v>
      </c>
      <c r="AD220" s="205">
        <v>0</v>
      </c>
      <c r="AE220" s="205">
        <v>0</v>
      </c>
      <c r="AF220" s="205">
        <v>0</v>
      </c>
      <c r="AG220" s="205">
        <v>0</v>
      </c>
      <c r="AH220" s="205">
        <v>0</v>
      </c>
      <c r="AI220" s="205">
        <v>0</v>
      </c>
      <c r="AJ220" s="205">
        <v>0</v>
      </c>
      <c r="AK220" s="205">
        <v>0</v>
      </c>
      <c r="AL220" s="205">
        <v>0</v>
      </c>
      <c r="AM220" s="205">
        <v>0</v>
      </c>
      <c r="AN220" s="205">
        <v>0</v>
      </c>
      <c r="AO220" s="205">
        <v>0</v>
      </c>
      <c r="AP220" s="205">
        <v>0</v>
      </c>
      <c r="AQ220" s="205">
        <v>0</v>
      </c>
      <c r="AR220" s="205">
        <v>0</v>
      </c>
      <c r="AS220" s="205">
        <v>0</v>
      </c>
      <c r="AT220" s="205">
        <v>0</v>
      </c>
      <c r="AU220" s="205">
        <v>0</v>
      </c>
    </row>
    <row r="221" spans="1:47" x14ac:dyDescent="0.3">
      <c r="A221" s="203">
        <f t="shared" si="3"/>
        <v>4</v>
      </c>
      <c r="B221" s="203" t="str">
        <f t="shared" si="3"/>
        <v>NORTHERN IRELAND</v>
      </c>
      <c r="C221" s="203">
        <v>4</v>
      </c>
      <c r="E221" s="205">
        <v>3</v>
      </c>
      <c r="F221" s="206" t="s">
        <v>742</v>
      </c>
      <c r="G221" s="205">
        <v>0</v>
      </c>
      <c r="H221" s="205">
        <v>0</v>
      </c>
      <c r="I221" s="205">
        <v>0</v>
      </c>
      <c r="J221" s="205">
        <v>0</v>
      </c>
      <c r="K221" s="205">
        <v>0</v>
      </c>
      <c r="L221" s="205">
        <v>0</v>
      </c>
      <c r="M221" s="205">
        <v>0</v>
      </c>
      <c r="N221" s="205">
        <v>0</v>
      </c>
      <c r="O221" s="205">
        <v>0</v>
      </c>
      <c r="P221" s="205">
        <v>0</v>
      </c>
      <c r="Q221" s="205">
        <v>0</v>
      </c>
      <c r="R221" s="205">
        <v>0</v>
      </c>
      <c r="S221" s="205">
        <v>0</v>
      </c>
      <c r="T221" s="205">
        <v>0</v>
      </c>
      <c r="U221" s="205">
        <v>0</v>
      </c>
      <c r="V221" s="205">
        <v>0</v>
      </c>
      <c r="W221" s="205">
        <v>0</v>
      </c>
      <c r="X221" s="205">
        <v>0</v>
      </c>
      <c r="Y221" s="205">
        <v>0</v>
      </c>
      <c r="Z221" s="205">
        <v>0</v>
      </c>
      <c r="AA221" s="205">
        <v>0</v>
      </c>
      <c r="AB221" s="205">
        <v>0</v>
      </c>
      <c r="AC221" s="205">
        <v>0</v>
      </c>
      <c r="AD221" s="205">
        <v>0</v>
      </c>
      <c r="AE221" s="205">
        <v>0</v>
      </c>
      <c r="AF221" s="205">
        <v>0</v>
      </c>
      <c r="AG221" s="205">
        <v>0</v>
      </c>
      <c r="AH221" s="205">
        <v>0</v>
      </c>
      <c r="AI221" s="205">
        <v>0</v>
      </c>
      <c r="AJ221" s="205">
        <v>0</v>
      </c>
      <c r="AK221" s="205">
        <v>0</v>
      </c>
      <c r="AL221" s="205">
        <v>0</v>
      </c>
      <c r="AM221" s="205">
        <v>0</v>
      </c>
      <c r="AN221" s="205">
        <v>0</v>
      </c>
      <c r="AO221" s="205">
        <v>0</v>
      </c>
      <c r="AP221" s="205">
        <v>0</v>
      </c>
      <c r="AQ221" s="205">
        <v>0</v>
      </c>
      <c r="AR221" s="205">
        <v>0</v>
      </c>
      <c r="AS221" s="205">
        <v>0</v>
      </c>
      <c r="AT221" s="205">
        <v>0</v>
      </c>
      <c r="AU221" s="205">
        <v>0</v>
      </c>
    </row>
    <row r="222" spans="1:47" x14ac:dyDescent="0.3">
      <c r="A222" s="203">
        <v>4</v>
      </c>
      <c r="B222" s="203" t="str">
        <f t="shared" si="3"/>
        <v>NORTHERN MARIANA ISLANDS</v>
      </c>
      <c r="E222" s="205">
        <v>3</v>
      </c>
      <c r="F222" s="206" t="s">
        <v>743</v>
      </c>
      <c r="G222" s="205">
        <v>19</v>
      </c>
      <c r="H222" s="205">
        <v>0</v>
      </c>
      <c r="I222" s="205">
        <v>0</v>
      </c>
      <c r="J222" s="205">
        <v>0</v>
      </c>
      <c r="K222" s="205">
        <v>0</v>
      </c>
      <c r="L222" s="205">
        <v>0</v>
      </c>
      <c r="M222" s="205">
        <v>1</v>
      </c>
      <c r="N222" s="205">
        <v>0</v>
      </c>
      <c r="O222" s="205">
        <v>0</v>
      </c>
      <c r="P222" s="205">
        <v>0</v>
      </c>
      <c r="Q222" s="205">
        <v>0</v>
      </c>
      <c r="R222" s="205">
        <v>0</v>
      </c>
      <c r="S222" s="205">
        <v>0</v>
      </c>
      <c r="T222" s="205">
        <v>0</v>
      </c>
      <c r="U222" s="205">
        <v>0</v>
      </c>
      <c r="V222" s="205">
        <v>0</v>
      </c>
      <c r="W222" s="205">
        <v>0</v>
      </c>
      <c r="X222" s="205">
        <v>6</v>
      </c>
      <c r="Y222" s="205">
        <v>0</v>
      </c>
      <c r="Z222" s="205">
        <v>0</v>
      </c>
      <c r="AA222" s="205">
        <v>0</v>
      </c>
      <c r="AB222" s="205">
        <v>0</v>
      </c>
      <c r="AC222" s="205">
        <v>0</v>
      </c>
      <c r="AD222" s="205">
        <v>0</v>
      </c>
      <c r="AE222" s="205">
        <v>0</v>
      </c>
      <c r="AF222" s="205">
        <v>0</v>
      </c>
      <c r="AG222" s="205">
        <v>0</v>
      </c>
      <c r="AH222" s="205">
        <v>4</v>
      </c>
      <c r="AI222" s="205">
        <v>0</v>
      </c>
      <c r="AJ222" s="205">
        <v>0</v>
      </c>
      <c r="AK222" s="205">
        <v>0</v>
      </c>
      <c r="AL222" s="205">
        <v>2</v>
      </c>
      <c r="AM222" s="205">
        <v>1</v>
      </c>
      <c r="AN222" s="205">
        <v>0</v>
      </c>
      <c r="AO222" s="205">
        <v>3</v>
      </c>
      <c r="AP222" s="205">
        <v>0</v>
      </c>
      <c r="AQ222" s="205">
        <v>0</v>
      </c>
      <c r="AR222" s="205">
        <v>2</v>
      </c>
      <c r="AS222" s="205">
        <v>0</v>
      </c>
      <c r="AT222" s="205">
        <v>0</v>
      </c>
      <c r="AU222" s="205">
        <v>0</v>
      </c>
    </row>
    <row r="223" spans="1:47" x14ac:dyDescent="0.3">
      <c r="A223" s="203">
        <f t="shared" si="3"/>
        <v>4</v>
      </c>
      <c r="B223" s="203" t="str">
        <f t="shared" si="3"/>
        <v>NORWAY</v>
      </c>
      <c r="C223" s="203">
        <v>4</v>
      </c>
      <c r="E223" s="205">
        <v>3</v>
      </c>
      <c r="F223" s="206" t="s">
        <v>606</v>
      </c>
      <c r="G223" s="205">
        <v>0</v>
      </c>
      <c r="H223" s="205">
        <v>0</v>
      </c>
      <c r="I223" s="205">
        <v>0</v>
      </c>
      <c r="J223" s="205">
        <v>0</v>
      </c>
      <c r="K223" s="205">
        <v>0</v>
      </c>
      <c r="L223" s="205">
        <v>0</v>
      </c>
      <c r="M223" s="205">
        <v>0</v>
      </c>
      <c r="N223" s="205">
        <v>0</v>
      </c>
      <c r="O223" s="205">
        <v>0</v>
      </c>
      <c r="P223" s="205">
        <v>0</v>
      </c>
      <c r="Q223" s="205">
        <v>0</v>
      </c>
      <c r="R223" s="205">
        <v>0</v>
      </c>
      <c r="S223" s="205">
        <v>0</v>
      </c>
      <c r="T223" s="205">
        <v>0</v>
      </c>
      <c r="U223" s="205">
        <v>0</v>
      </c>
      <c r="V223" s="205">
        <v>0</v>
      </c>
      <c r="W223" s="205">
        <v>0</v>
      </c>
      <c r="X223" s="205">
        <v>0</v>
      </c>
      <c r="Y223" s="205">
        <v>0</v>
      </c>
      <c r="Z223" s="205">
        <v>0</v>
      </c>
      <c r="AA223" s="205">
        <v>0</v>
      </c>
      <c r="AB223" s="205">
        <v>0</v>
      </c>
      <c r="AC223" s="205">
        <v>0</v>
      </c>
      <c r="AD223" s="205">
        <v>0</v>
      </c>
      <c r="AE223" s="205">
        <v>0</v>
      </c>
      <c r="AF223" s="205">
        <v>0</v>
      </c>
      <c r="AG223" s="205">
        <v>0</v>
      </c>
      <c r="AH223" s="205">
        <v>0</v>
      </c>
      <c r="AI223" s="205">
        <v>0</v>
      </c>
      <c r="AJ223" s="205">
        <v>0</v>
      </c>
      <c r="AK223" s="205">
        <v>0</v>
      </c>
      <c r="AL223" s="205">
        <v>0</v>
      </c>
      <c r="AM223" s="205">
        <v>0</v>
      </c>
      <c r="AN223" s="205">
        <v>0</v>
      </c>
      <c r="AO223" s="205">
        <v>0</v>
      </c>
      <c r="AP223" s="205">
        <v>0</v>
      </c>
      <c r="AQ223" s="205">
        <v>0</v>
      </c>
      <c r="AR223" s="205">
        <v>0</v>
      </c>
      <c r="AS223" s="205">
        <v>0</v>
      </c>
      <c r="AT223" s="205">
        <v>0</v>
      </c>
      <c r="AU223" s="205">
        <v>0</v>
      </c>
    </row>
    <row r="224" spans="1:47" x14ac:dyDescent="0.3">
      <c r="A224" s="203">
        <f t="shared" si="3"/>
        <v>4</v>
      </c>
      <c r="B224" s="203" t="str">
        <f t="shared" si="3"/>
        <v>OCCUPIED PALESTINIAN TERRITORY</v>
      </c>
      <c r="C224" s="203">
        <v>4</v>
      </c>
      <c r="E224" s="205">
        <v>3</v>
      </c>
      <c r="F224" s="206" t="s">
        <v>744</v>
      </c>
      <c r="G224" s="205">
        <v>0</v>
      </c>
      <c r="H224" s="205">
        <v>0</v>
      </c>
      <c r="I224" s="205">
        <v>0</v>
      </c>
      <c r="J224" s="205">
        <v>0</v>
      </c>
      <c r="K224" s="205">
        <v>0</v>
      </c>
      <c r="L224" s="205">
        <v>0</v>
      </c>
      <c r="M224" s="205">
        <v>0</v>
      </c>
      <c r="N224" s="205">
        <v>0</v>
      </c>
      <c r="O224" s="205">
        <v>0</v>
      </c>
      <c r="P224" s="205">
        <v>0</v>
      </c>
      <c r="Q224" s="205">
        <v>0</v>
      </c>
      <c r="R224" s="205">
        <v>0</v>
      </c>
      <c r="S224" s="205">
        <v>0</v>
      </c>
      <c r="T224" s="205">
        <v>0</v>
      </c>
      <c r="U224" s="205">
        <v>0</v>
      </c>
      <c r="V224" s="205">
        <v>0</v>
      </c>
      <c r="W224" s="205">
        <v>0</v>
      </c>
      <c r="X224" s="205">
        <v>0</v>
      </c>
      <c r="Y224" s="205">
        <v>0</v>
      </c>
      <c r="Z224" s="205">
        <v>0</v>
      </c>
      <c r="AA224" s="205">
        <v>0</v>
      </c>
      <c r="AB224" s="205">
        <v>0</v>
      </c>
      <c r="AC224" s="205">
        <v>0</v>
      </c>
      <c r="AD224" s="205">
        <v>0</v>
      </c>
      <c r="AE224" s="205">
        <v>0</v>
      </c>
      <c r="AF224" s="205">
        <v>0</v>
      </c>
      <c r="AG224" s="205">
        <v>0</v>
      </c>
      <c r="AH224" s="205">
        <v>0</v>
      </c>
      <c r="AI224" s="205">
        <v>0</v>
      </c>
      <c r="AJ224" s="205">
        <v>0</v>
      </c>
      <c r="AK224" s="205">
        <v>0</v>
      </c>
      <c r="AL224" s="205">
        <v>0</v>
      </c>
      <c r="AM224" s="205">
        <v>0</v>
      </c>
      <c r="AN224" s="205">
        <v>0</v>
      </c>
      <c r="AO224" s="205">
        <v>0</v>
      </c>
      <c r="AP224" s="205">
        <v>0</v>
      </c>
      <c r="AQ224" s="205">
        <v>0</v>
      </c>
      <c r="AR224" s="205">
        <v>0</v>
      </c>
      <c r="AS224" s="205">
        <v>0</v>
      </c>
      <c r="AT224" s="205">
        <v>0</v>
      </c>
      <c r="AU224" s="205">
        <v>0</v>
      </c>
    </row>
    <row r="225" spans="1:47" x14ac:dyDescent="0.3">
      <c r="A225" s="203">
        <f t="shared" si="3"/>
        <v>4</v>
      </c>
      <c r="B225" s="203" t="str">
        <f t="shared" si="3"/>
        <v>OMAN</v>
      </c>
      <c r="C225" s="203">
        <v>4</v>
      </c>
      <c r="E225" s="205">
        <v>3</v>
      </c>
      <c r="F225" s="206" t="s">
        <v>588</v>
      </c>
      <c r="G225" s="205">
        <v>0</v>
      </c>
      <c r="H225" s="205">
        <v>0</v>
      </c>
      <c r="I225" s="205">
        <v>0</v>
      </c>
      <c r="J225" s="205">
        <v>0</v>
      </c>
      <c r="K225" s="205">
        <v>0</v>
      </c>
      <c r="L225" s="205">
        <v>0</v>
      </c>
      <c r="M225" s="205">
        <v>0</v>
      </c>
      <c r="N225" s="205">
        <v>0</v>
      </c>
      <c r="O225" s="205">
        <v>0</v>
      </c>
      <c r="P225" s="205">
        <v>0</v>
      </c>
      <c r="Q225" s="205">
        <v>0</v>
      </c>
      <c r="R225" s="205">
        <v>0</v>
      </c>
      <c r="S225" s="205">
        <v>0</v>
      </c>
      <c r="T225" s="205">
        <v>0</v>
      </c>
      <c r="U225" s="205">
        <v>0</v>
      </c>
      <c r="V225" s="205">
        <v>0</v>
      </c>
      <c r="W225" s="205">
        <v>0</v>
      </c>
      <c r="X225" s="205">
        <v>0</v>
      </c>
      <c r="Y225" s="205">
        <v>0</v>
      </c>
      <c r="Z225" s="205">
        <v>0</v>
      </c>
      <c r="AA225" s="205">
        <v>0</v>
      </c>
      <c r="AB225" s="205">
        <v>0</v>
      </c>
      <c r="AC225" s="205">
        <v>0</v>
      </c>
      <c r="AD225" s="205">
        <v>0</v>
      </c>
      <c r="AE225" s="205">
        <v>0</v>
      </c>
      <c r="AF225" s="205">
        <v>0</v>
      </c>
      <c r="AG225" s="205">
        <v>0</v>
      </c>
      <c r="AH225" s="205">
        <v>0</v>
      </c>
      <c r="AI225" s="205">
        <v>0</v>
      </c>
      <c r="AJ225" s="205">
        <v>0</v>
      </c>
      <c r="AK225" s="205">
        <v>0</v>
      </c>
      <c r="AL225" s="205">
        <v>0</v>
      </c>
      <c r="AM225" s="205">
        <v>0</v>
      </c>
      <c r="AN225" s="205">
        <v>0</v>
      </c>
      <c r="AO225" s="205">
        <v>0</v>
      </c>
      <c r="AP225" s="205">
        <v>0</v>
      </c>
      <c r="AQ225" s="205">
        <v>0</v>
      </c>
      <c r="AR225" s="205">
        <v>0</v>
      </c>
      <c r="AS225" s="205">
        <v>0</v>
      </c>
      <c r="AT225" s="205">
        <v>0</v>
      </c>
      <c r="AU225" s="205">
        <v>0</v>
      </c>
    </row>
    <row r="226" spans="1:47" x14ac:dyDescent="0.3">
      <c r="A226" s="203">
        <f t="shared" si="3"/>
        <v>4</v>
      </c>
      <c r="B226" s="203" t="str">
        <f t="shared" si="3"/>
        <v>CANADA</v>
      </c>
      <c r="C226" s="203">
        <v>4</v>
      </c>
      <c r="D226" s="203" t="s">
        <v>470</v>
      </c>
      <c r="E226" s="205">
        <v>3</v>
      </c>
      <c r="F226" s="206" t="s">
        <v>313</v>
      </c>
      <c r="G226" s="205">
        <v>3</v>
      </c>
      <c r="H226" s="205">
        <v>0</v>
      </c>
      <c r="I226" s="205">
        <v>0</v>
      </c>
      <c r="J226" s="205">
        <v>0</v>
      </c>
      <c r="K226" s="205">
        <v>0</v>
      </c>
      <c r="L226" s="205">
        <v>0</v>
      </c>
      <c r="M226" s="205">
        <v>0</v>
      </c>
      <c r="N226" s="205">
        <v>0</v>
      </c>
      <c r="O226" s="205">
        <v>0</v>
      </c>
      <c r="P226" s="205">
        <v>0</v>
      </c>
      <c r="Q226" s="205">
        <v>0</v>
      </c>
      <c r="R226" s="205">
        <v>0</v>
      </c>
      <c r="S226" s="205">
        <v>0</v>
      </c>
      <c r="T226" s="205">
        <v>0</v>
      </c>
      <c r="U226" s="205">
        <v>0</v>
      </c>
      <c r="V226" s="205">
        <v>0</v>
      </c>
      <c r="W226" s="205">
        <v>0</v>
      </c>
      <c r="X226" s="205">
        <v>3</v>
      </c>
      <c r="Y226" s="205">
        <v>0</v>
      </c>
      <c r="Z226" s="205">
        <v>0</v>
      </c>
      <c r="AA226" s="205">
        <v>0</v>
      </c>
      <c r="AB226" s="205">
        <v>0</v>
      </c>
      <c r="AC226" s="205">
        <v>0</v>
      </c>
      <c r="AD226" s="205">
        <v>0</v>
      </c>
      <c r="AE226" s="205">
        <v>0</v>
      </c>
      <c r="AF226" s="205">
        <v>0</v>
      </c>
      <c r="AG226" s="205">
        <v>0</v>
      </c>
      <c r="AH226" s="205">
        <v>0</v>
      </c>
      <c r="AI226" s="205">
        <v>0</v>
      </c>
      <c r="AJ226" s="205">
        <v>0</v>
      </c>
      <c r="AK226" s="205">
        <v>0</v>
      </c>
      <c r="AL226" s="205">
        <v>0</v>
      </c>
      <c r="AM226" s="205">
        <v>0</v>
      </c>
      <c r="AN226" s="205">
        <v>0</v>
      </c>
      <c r="AO226" s="205">
        <v>0</v>
      </c>
      <c r="AP226" s="205">
        <v>0</v>
      </c>
      <c r="AQ226" s="205">
        <v>0</v>
      </c>
      <c r="AR226" s="205">
        <v>0</v>
      </c>
      <c r="AS226" s="205">
        <v>0</v>
      </c>
      <c r="AT226" s="205">
        <v>0</v>
      </c>
      <c r="AU226" s="205">
        <v>0</v>
      </c>
    </row>
    <row r="227" spans="1:47" x14ac:dyDescent="0.3">
      <c r="A227" s="203">
        <f t="shared" si="3"/>
        <v>4</v>
      </c>
      <c r="B227" s="203" t="str">
        <f t="shared" si="3"/>
        <v>PAKISTAN</v>
      </c>
      <c r="C227" s="203">
        <v>4</v>
      </c>
      <c r="E227" s="205">
        <v>3</v>
      </c>
      <c r="F227" s="206" t="s">
        <v>589</v>
      </c>
      <c r="G227" s="205">
        <v>3</v>
      </c>
      <c r="H227" s="205">
        <v>0</v>
      </c>
      <c r="I227" s="205">
        <v>0</v>
      </c>
      <c r="J227" s="205">
        <v>0</v>
      </c>
      <c r="K227" s="205">
        <v>0</v>
      </c>
      <c r="L227" s="205">
        <v>0</v>
      </c>
      <c r="M227" s="205">
        <v>0</v>
      </c>
      <c r="N227" s="205">
        <v>0</v>
      </c>
      <c r="O227" s="205">
        <v>0</v>
      </c>
      <c r="P227" s="205">
        <v>0</v>
      </c>
      <c r="Q227" s="205">
        <v>0</v>
      </c>
      <c r="R227" s="205">
        <v>0</v>
      </c>
      <c r="S227" s="205">
        <v>0</v>
      </c>
      <c r="T227" s="205">
        <v>0</v>
      </c>
      <c r="U227" s="205">
        <v>0</v>
      </c>
      <c r="V227" s="205">
        <v>0</v>
      </c>
      <c r="W227" s="205">
        <v>0</v>
      </c>
      <c r="X227" s="205">
        <v>1</v>
      </c>
      <c r="Y227" s="205">
        <v>0</v>
      </c>
      <c r="Z227" s="205">
        <v>0</v>
      </c>
      <c r="AA227" s="205">
        <v>0</v>
      </c>
      <c r="AB227" s="205">
        <v>0</v>
      </c>
      <c r="AC227" s="205">
        <v>0</v>
      </c>
      <c r="AD227" s="205">
        <v>0</v>
      </c>
      <c r="AE227" s="205">
        <v>0</v>
      </c>
      <c r="AF227" s="205">
        <v>0</v>
      </c>
      <c r="AG227" s="205">
        <v>0</v>
      </c>
      <c r="AH227" s="205">
        <v>0</v>
      </c>
      <c r="AI227" s="205">
        <v>0</v>
      </c>
      <c r="AJ227" s="205">
        <v>0</v>
      </c>
      <c r="AK227" s="205">
        <v>0</v>
      </c>
      <c r="AL227" s="205">
        <v>2</v>
      </c>
      <c r="AM227" s="205">
        <v>0</v>
      </c>
      <c r="AN227" s="205">
        <v>0</v>
      </c>
      <c r="AO227" s="205">
        <v>0</v>
      </c>
      <c r="AP227" s="205">
        <v>0</v>
      </c>
      <c r="AQ227" s="205">
        <v>0</v>
      </c>
      <c r="AR227" s="205">
        <v>0</v>
      </c>
      <c r="AS227" s="205">
        <v>0</v>
      </c>
      <c r="AT227" s="205">
        <v>0</v>
      </c>
      <c r="AU227" s="205">
        <v>0</v>
      </c>
    </row>
    <row r="228" spans="1:47" x14ac:dyDescent="0.3">
      <c r="A228" s="203">
        <f t="shared" si="3"/>
        <v>4</v>
      </c>
      <c r="B228" s="203" t="str">
        <f t="shared" si="3"/>
        <v>PALAU</v>
      </c>
      <c r="C228" s="203">
        <v>4</v>
      </c>
      <c r="E228" s="205">
        <v>3</v>
      </c>
      <c r="F228" s="206" t="s">
        <v>745</v>
      </c>
      <c r="G228" s="205">
        <v>2</v>
      </c>
      <c r="H228" s="205">
        <v>0</v>
      </c>
      <c r="I228" s="205">
        <v>0</v>
      </c>
      <c r="J228" s="205">
        <v>0</v>
      </c>
      <c r="K228" s="205">
        <v>0</v>
      </c>
      <c r="L228" s="205">
        <v>0</v>
      </c>
      <c r="M228" s="205">
        <v>1</v>
      </c>
      <c r="N228" s="205">
        <v>0</v>
      </c>
      <c r="O228" s="205">
        <v>0</v>
      </c>
      <c r="P228" s="205">
        <v>0</v>
      </c>
      <c r="Q228" s="205">
        <v>0</v>
      </c>
      <c r="R228" s="205">
        <v>0</v>
      </c>
      <c r="S228" s="205">
        <v>0</v>
      </c>
      <c r="T228" s="205">
        <v>0</v>
      </c>
      <c r="U228" s="205">
        <v>0</v>
      </c>
      <c r="V228" s="205">
        <v>0</v>
      </c>
      <c r="W228" s="205">
        <v>0</v>
      </c>
      <c r="X228" s="205">
        <v>0</v>
      </c>
      <c r="Y228" s="205">
        <v>1</v>
      </c>
      <c r="Z228" s="205">
        <v>0</v>
      </c>
      <c r="AA228" s="205">
        <v>0</v>
      </c>
      <c r="AB228" s="205">
        <v>0</v>
      </c>
      <c r="AC228" s="205">
        <v>0</v>
      </c>
      <c r="AD228" s="205">
        <v>0</v>
      </c>
      <c r="AE228" s="205">
        <v>0</v>
      </c>
      <c r="AF228" s="205">
        <v>0</v>
      </c>
      <c r="AG228" s="205">
        <v>0</v>
      </c>
      <c r="AH228" s="205">
        <v>0</v>
      </c>
      <c r="AI228" s="205">
        <v>0</v>
      </c>
      <c r="AJ228" s="205">
        <v>0</v>
      </c>
      <c r="AK228" s="205">
        <v>0</v>
      </c>
      <c r="AL228" s="205">
        <v>0</v>
      </c>
      <c r="AM228" s="205">
        <v>0</v>
      </c>
      <c r="AN228" s="205">
        <v>0</v>
      </c>
      <c r="AO228" s="205">
        <v>0</v>
      </c>
      <c r="AP228" s="205">
        <v>0</v>
      </c>
      <c r="AQ228" s="205">
        <v>0</v>
      </c>
      <c r="AR228" s="205">
        <v>0</v>
      </c>
      <c r="AS228" s="205">
        <v>0</v>
      </c>
      <c r="AT228" s="205">
        <v>0</v>
      </c>
      <c r="AU228" s="205">
        <v>0</v>
      </c>
    </row>
    <row r="229" spans="1:47" x14ac:dyDescent="0.3">
      <c r="A229" s="203">
        <f t="shared" si="3"/>
        <v>4</v>
      </c>
      <c r="B229" s="203" t="str">
        <f t="shared" si="3"/>
        <v>PANAMA</v>
      </c>
      <c r="C229" s="203">
        <v>4</v>
      </c>
      <c r="E229" s="205">
        <v>3</v>
      </c>
      <c r="F229" s="206" t="s">
        <v>526</v>
      </c>
      <c r="G229" s="205">
        <v>2</v>
      </c>
      <c r="H229" s="205">
        <v>0</v>
      </c>
      <c r="I229" s="205">
        <v>0</v>
      </c>
      <c r="J229" s="205">
        <v>0</v>
      </c>
      <c r="K229" s="205">
        <v>0</v>
      </c>
      <c r="L229" s="205">
        <v>0</v>
      </c>
      <c r="M229" s="205">
        <v>0</v>
      </c>
      <c r="N229" s="205">
        <v>0</v>
      </c>
      <c r="O229" s="205">
        <v>0</v>
      </c>
      <c r="P229" s="205">
        <v>0</v>
      </c>
      <c r="Q229" s="205">
        <v>0</v>
      </c>
      <c r="R229" s="205">
        <v>0</v>
      </c>
      <c r="S229" s="205">
        <v>0</v>
      </c>
      <c r="T229" s="205">
        <v>0</v>
      </c>
      <c r="U229" s="205">
        <v>0</v>
      </c>
      <c r="V229" s="205">
        <v>1</v>
      </c>
      <c r="W229" s="205">
        <v>0</v>
      </c>
      <c r="X229" s="205">
        <v>1</v>
      </c>
      <c r="Y229" s="205">
        <v>0</v>
      </c>
      <c r="Z229" s="205">
        <v>0</v>
      </c>
      <c r="AA229" s="205">
        <v>0</v>
      </c>
      <c r="AB229" s="205">
        <v>0</v>
      </c>
      <c r="AC229" s="205">
        <v>0</v>
      </c>
      <c r="AD229" s="205">
        <v>0</v>
      </c>
      <c r="AE229" s="205">
        <v>0</v>
      </c>
      <c r="AF229" s="205">
        <v>0</v>
      </c>
      <c r="AG229" s="205">
        <v>0</v>
      </c>
      <c r="AH229" s="205">
        <v>0</v>
      </c>
      <c r="AI229" s="205">
        <v>0</v>
      </c>
      <c r="AJ229" s="205">
        <v>0</v>
      </c>
      <c r="AK229" s="205">
        <v>0</v>
      </c>
      <c r="AL229" s="205">
        <v>0</v>
      </c>
      <c r="AM229" s="205">
        <v>0</v>
      </c>
      <c r="AN229" s="205">
        <v>0</v>
      </c>
      <c r="AO229" s="205">
        <v>0</v>
      </c>
      <c r="AP229" s="205">
        <v>0</v>
      </c>
      <c r="AQ229" s="205">
        <v>0</v>
      </c>
      <c r="AR229" s="205">
        <v>0</v>
      </c>
      <c r="AS229" s="205">
        <v>0</v>
      </c>
      <c r="AT229" s="205">
        <v>0</v>
      </c>
      <c r="AU229" s="205">
        <v>0</v>
      </c>
    </row>
    <row r="230" spans="1:47" x14ac:dyDescent="0.3">
      <c r="A230" s="203">
        <f t="shared" si="3"/>
        <v>4</v>
      </c>
      <c r="B230" s="203" t="str">
        <f t="shared" si="3"/>
        <v>PAPUA NEW GUINEA</v>
      </c>
      <c r="C230" s="203">
        <v>4</v>
      </c>
      <c r="E230" s="205">
        <v>3</v>
      </c>
      <c r="F230" s="206" t="s">
        <v>746</v>
      </c>
      <c r="G230" s="205">
        <v>0</v>
      </c>
      <c r="H230" s="205">
        <v>0</v>
      </c>
      <c r="I230" s="205">
        <v>0</v>
      </c>
      <c r="J230" s="205">
        <v>0</v>
      </c>
      <c r="K230" s="205">
        <v>0</v>
      </c>
      <c r="L230" s="205">
        <v>0</v>
      </c>
      <c r="M230" s="205">
        <v>0</v>
      </c>
      <c r="N230" s="205">
        <v>0</v>
      </c>
      <c r="O230" s="205">
        <v>0</v>
      </c>
      <c r="P230" s="205">
        <v>0</v>
      </c>
      <c r="Q230" s="205">
        <v>0</v>
      </c>
      <c r="R230" s="205">
        <v>0</v>
      </c>
      <c r="S230" s="205">
        <v>0</v>
      </c>
      <c r="T230" s="205">
        <v>0</v>
      </c>
      <c r="U230" s="205">
        <v>0</v>
      </c>
      <c r="V230" s="205">
        <v>0</v>
      </c>
      <c r="W230" s="205">
        <v>0</v>
      </c>
      <c r="X230" s="205">
        <v>0</v>
      </c>
      <c r="Y230" s="205">
        <v>0</v>
      </c>
      <c r="Z230" s="205">
        <v>0</v>
      </c>
      <c r="AA230" s="205">
        <v>0</v>
      </c>
      <c r="AB230" s="205">
        <v>0</v>
      </c>
      <c r="AC230" s="205">
        <v>0</v>
      </c>
      <c r="AD230" s="205">
        <v>0</v>
      </c>
      <c r="AE230" s="205">
        <v>0</v>
      </c>
      <c r="AF230" s="205">
        <v>0</v>
      </c>
      <c r="AG230" s="205">
        <v>0</v>
      </c>
      <c r="AH230" s="205">
        <v>0</v>
      </c>
      <c r="AI230" s="205">
        <v>0</v>
      </c>
      <c r="AJ230" s="205">
        <v>0</v>
      </c>
      <c r="AK230" s="205">
        <v>0</v>
      </c>
      <c r="AL230" s="205">
        <v>0</v>
      </c>
      <c r="AM230" s="205">
        <v>0</v>
      </c>
      <c r="AN230" s="205">
        <v>0</v>
      </c>
      <c r="AO230" s="205">
        <v>0</v>
      </c>
      <c r="AP230" s="205">
        <v>0</v>
      </c>
      <c r="AQ230" s="205">
        <v>0</v>
      </c>
      <c r="AR230" s="205">
        <v>0</v>
      </c>
      <c r="AS230" s="205">
        <v>0</v>
      </c>
      <c r="AT230" s="205">
        <v>0</v>
      </c>
      <c r="AU230" s="205">
        <v>0</v>
      </c>
    </row>
    <row r="231" spans="1:47" x14ac:dyDescent="0.3">
      <c r="A231" s="203">
        <f t="shared" si="3"/>
        <v>4</v>
      </c>
      <c r="B231" s="203" t="str">
        <f t="shared" si="3"/>
        <v>PARAGUAY</v>
      </c>
      <c r="C231" s="203">
        <v>4</v>
      </c>
      <c r="E231" s="205">
        <v>3</v>
      </c>
      <c r="F231" s="206" t="s">
        <v>527</v>
      </c>
      <c r="G231" s="205">
        <v>0</v>
      </c>
      <c r="H231" s="205">
        <v>0</v>
      </c>
      <c r="I231" s="205">
        <v>0</v>
      </c>
      <c r="J231" s="205">
        <v>0</v>
      </c>
      <c r="K231" s="205">
        <v>0</v>
      </c>
      <c r="L231" s="205">
        <v>0</v>
      </c>
      <c r="M231" s="205">
        <v>0</v>
      </c>
      <c r="N231" s="205">
        <v>0</v>
      </c>
      <c r="O231" s="205">
        <v>0</v>
      </c>
      <c r="P231" s="205">
        <v>0</v>
      </c>
      <c r="Q231" s="205">
        <v>0</v>
      </c>
      <c r="R231" s="205">
        <v>0</v>
      </c>
      <c r="S231" s="205">
        <v>0</v>
      </c>
      <c r="T231" s="205">
        <v>0</v>
      </c>
      <c r="U231" s="205">
        <v>0</v>
      </c>
      <c r="V231" s="205">
        <v>0</v>
      </c>
      <c r="W231" s="205">
        <v>0</v>
      </c>
      <c r="X231" s="205">
        <v>0</v>
      </c>
      <c r="Y231" s="205">
        <v>0</v>
      </c>
      <c r="Z231" s="205">
        <v>0</v>
      </c>
      <c r="AA231" s="205">
        <v>0</v>
      </c>
      <c r="AB231" s="205">
        <v>0</v>
      </c>
      <c r="AC231" s="205">
        <v>0</v>
      </c>
      <c r="AD231" s="205">
        <v>0</v>
      </c>
      <c r="AE231" s="205">
        <v>0</v>
      </c>
      <c r="AF231" s="205">
        <v>0</v>
      </c>
      <c r="AG231" s="205">
        <v>0</v>
      </c>
      <c r="AH231" s="205">
        <v>0</v>
      </c>
      <c r="AI231" s="205">
        <v>0</v>
      </c>
      <c r="AJ231" s="205">
        <v>0</v>
      </c>
      <c r="AK231" s="205">
        <v>0</v>
      </c>
      <c r="AL231" s="205">
        <v>0</v>
      </c>
      <c r="AM231" s="205">
        <v>0</v>
      </c>
      <c r="AN231" s="205">
        <v>0</v>
      </c>
      <c r="AO231" s="205">
        <v>0</v>
      </c>
      <c r="AP231" s="205">
        <v>0</v>
      </c>
      <c r="AQ231" s="205">
        <v>0</v>
      </c>
      <c r="AR231" s="205">
        <v>0</v>
      </c>
      <c r="AS231" s="205">
        <v>0</v>
      </c>
      <c r="AT231" s="205">
        <v>0</v>
      </c>
      <c r="AU231" s="205">
        <v>0</v>
      </c>
    </row>
    <row r="232" spans="1:47" x14ac:dyDescent="0.3">
      <c r="A232" s="203">
        <f t="shared" si="3"/>
        <v>4</v>
      </c>
      <c r="B232" s="203" t="str">
        <f t="shared" si="3"/>
        <v>PERU</v>
      </c>
      <c r="C232" s="203">
        <v>4</v>
      </c>
      <c r="E232" s="205">
        <v>3</v>
      </c>
      <c r="F232" s="206" t="s">
        <v>507</v>
      </c>
      <c r="G232" s="205">
        <v>24</v>
      </c>
      <c r="H232" s="205">
        <v>0</v>
      </c>
      <c r="I232" s="205">
        <v>0</v>
      </c>
      <c r="J232" s="205">
        <v>3</v>
      </c>
      <c r="K232" s="205">
        <v>0</v>
      </c>
      <c r="L232" s="205">
        <v>0</v>
      </c>
      <c r="M232" s="205">
        <v>4</v>
      </c>
      <c r="N232" s="205">
        <v>0</v>
      </c>
      <c r="O232" s="205">
        <v>0</v>
      </c>
      <c r="P232" s="205">
        <v>0</v>
      </c>
      <c r="Q232" s="205">
        <v>0</v>
      </c>
      <c r="R232" s="205">
        <v>0</v>
      </c>
      <c r="S232" s="205">
        <v>0</v>
      </c>
      <c r="T232" s="205">
        <v>1</v>
      </c>
      <c r="U232" s="205">
        <v>0</v>
      </c>
      <c r="V232" s="205">
        <v>0</v>
      </c>
      <c r="W232" s="205">
        <v>0</v>
      </c>
      <c r="X232" s="205">
        <v>9</v>
      </c>
      <c r="Y232" s="205">
        <v>0</v>
      </c>
      <c r="Z232" s="205">
        <v>0</v>
      </c>
      <c r="AA232" s="205">
        <v>0</v>
      </c>
      <c r="AB232" s="205">
        <v>0</v>
      </c>
      <c r="AC232" s="205">
        <v>0</v>
      </c>
      <c r="AD232" s="205">
        <v>0</v>
      </c>
      <c r="AE232" s="205">
        <v>0</v>
      </c>
      <c r="AF232" s="205">
        <v>0</v>
      </c>
      <c r="AG232" s="205">
        <v>0</v>
      </c>
      <c r="AH232" s="205">
        <v>2</v>
      </c>
      <c r="AI232" s="205">
        <v>0</v>
      </c>
      <c r="AJ232" s="205">
        <v>0</v>
      </c>
      <c r="AK232" s="205">
        <v>0</v>
      </c>
      <c r="AL232" s="205">
        <v>4</v>
      </c>
      <c r="AM232" s="205">
        <v>0</v>
      </c>
      <c r="AN232" s="205">
        <v>0</v>
      </c>
      <c r="AO232" s="205">
        <v>0</v>
      </c>
      <c r="AP232" s="205">
        <v>0</v>
      </c>
      <c r="AQ232" s="205">
        <v>0</v>
      </c>
      <c r="AR232" s="205">
        <v>0</v>
      </c>
      <c r="AS232" s="205">
        <v>0</v>
      </c>
      <c r="AT232" s="205">
        <v>1</v>
      </c>
      <c r="AU232" s="205">
        <v>0</v>
      </c>
    </row>
    <row r="233" spans="1:47" x14ac:dyDescent="0.3">
      <c r="A233" s="203">
        <f t="shared" si="3"/>
        <v>4</v>
      </c>
      <c r="B233" s="203" t="str">
        <f t="shared" si="3"/>
        <v>PHILIPPINES</v>
      </c>
      <c r="C233" s="203">
        <v>4</v>
      </c>
      <c r="E233" s="205">
        <v>3</v>
      </c>
      <c r="F233" s="206" t="s">
        <v>520</v>
      </c>
      <c r="G233" s="205">
        <v>13</v>
      </c>
      <c r="H233" s="205">
        <v>0</v>
      </c>
      <c r="I233" s="205">
        <v>0</v>
      </c>
      <c r="J233" s="205">
        <v>1</v>
      </c>
      <c r="K233" s="205">
        <v>0</v>
      </c>
      <c r="L233" s="205">
        <v>0</v>
      </c>
      <c r="M233" s="205">
        <v>3</v>
      </c>
      <c r="N233" s="205">
        <v>0</v>
      </c>
      <c r="O233" s="205">
        <v>0</v>
      </c>
      <c r="P233" s="205">
        <v>0</v>
      </c>
      <c r="Q233" s="205">
        <v>0</v>
      </c>
      <c r="R233" s="205">
        <v>0</v>
      </c>
      <c r="S233" s="205">
        <v>0</v>
      </c>
      <c r="T233" s="205">
        <v>0</v>
      </c>
      <c r="U233" s="205">
        <v>0</v>
      </c>
      <c r="V233" s="205">
        <v>0</v>
      </c>
      <c r="W233" s="205">
        <v>0</v>
      </c>
      <c r="X233" s="205">
        <v>3</v>
      </c>
      <c r="Y233" s="205">
        <v>0</v>
      </c>
      <c r="Z233" s="205">
        <v>0</v>
      </c>
      <c r="AA233" s="205">
        <v>0</v>
      </c>
      <c r="AB233" s="205">
        <v>0</v>
      </c>
      <c r="AC233" s="205">
        <v>0</v>
      </c>
      <c r="AD233" s="205">
        <v>0</v>
      </c>
      <c r="AE233" s="205">
        <v>0</v>
      </c>
      <c r="AF233" s="205">
        <v>0</v>
      </c>
      <c r="AG233" s="205">
        <v>0</v>
      </c>
      <c r="AH233" s="205">
        <v>1</v>
      </c>
      <c r="AI233" s="205">
        <v>0</v>
      </c>
      <c r="AJ233" s="205">
        <v>0</v>
      </c>
      <c r="AK233" s="205">
        <v>0</v>
      </c>
      <c r="AL233" s="205">
        <v>3</v>
      </c>
      <c r="AM233" s="205">
        <v>0</v>
      </c>
      <c r="AN233" s="205">
        <v>0</v>
      </c>
      <c r="AO233" s="205">
        <v>0</v>
      </c>
      <c r="AP233" s="205">
        <v>0</v>
      </c>
      <c r="AQ233" s="205">
        <v>0</v>
      </c>
      <c r="AR233" s="205">
        <v>1</v>
      </c>
      <c r="AS233" s="205">
        <v>0</v>
      </c>
      <c r="AT233" s="205">
        <v>1</v>
      </c>
      <c r="AU233" s="205">
        <v>0</v>
      </c>
    </row>
    <row r="234" spans="1:47" x14ac:dyDescent="0.3">
      <c r="A234" s="203">
        <f t="shared" si="3"/>
        <v>4</v>
      </c>
      <c r="B234" s="203" t="str">
        <f t="shared" si="3"/>
        <v>PITCAIRN</v>
      </c>
      <c r="C234" s="203">
        <v>4</v>
      </c>
      <c r="E234" s="205">
        <v>3</v>
      </c>
      <c r="F234" s="206" t="s">
        <v>747</v>
      </c>
      <c r="G234" s="205">
        <v>0</v>
      </c>
      <c r="H234" s="205">
        <v>0</v>
      </c>
      <c r="I234" s="205">
        <v>0</v>
      </c>
      <c r="J234" s="205">
        <v>0</v>
      </c>
      <c r="K234" s="205">
        <v>0</v>
      </c>
      <c r="L234" s="205">
        <v>0</v>
      </c>
      <c r="M234" s="205">
        <v>0</v>
      </c>
      <c r="N234" s="205">
        <v>0</v>
      </c>
      <c r="O234" s="205">
        <v>0</v>
      </c>
      <c r="P234" s="205">
        <v>0</v>
      </c>
      <c r="Q234" s="205">
        <v>0</v>
      </c>
      <c r="R234" s="205">
        <v>0</v>
      </c>
      <c r="S234" s="205">
        <v>0</v>
      </c>
      <c r="T234" s="205">
        <v>0</v>
      </c>
      <c r="U234" s="205">
        <v>0</v>
      </c>
      <c r="V234" s="205">
        <v>0</v>
      </c>
      <c r="W234" s="205">
        <v>0</v>
      </c>
      <c r="X234" s="205">
        <v>0</v>
      </c>
      <c r="Y234" s="205">
        <v>0</v>
      </c>
      <c r="Z234" s="205">
        <v>0</v>
      </c>
      <c r="AA234" s="205">
        <v>0</v>
      </c>
      <c r="AB234" s="205">
        <v>0</v>
      </c>
      <c r="AC234" s="205">
        <v>0</v>
      </c>
      <c r="AD234" s="205">
        <v>0</v>
      </c>
      <c r="AE234" s="205">
        <v>0</v>
      </c>
      <c r="AF234" s="205">
        <v>0</v>
      </c>
      <c r="AG234" s="205">
        <v>0</v>
      </c>
      <c r="AH234" s="205">
        <v>0</v>
      </c>
      <c r="AI234" s="205">
        <v>0</v>
      </c>
      <c r="AJ234" s="205">
        <v>0</v>
      </c>
      <c r="AK234" s="205">
        <v>0</v>
      </c>
      <c r="AL234" s="205">
        <v>0</v>
      </c>
      <c r="AM234" s="205">
        <v>0</v>
      </c>
      <c r="AN234" s="205">
        <v>0</v>
      </c>
      <c r="AO234" s="205">
        <v>0</v>
      </c>
      <c r="AP234" s="205">
        <v>0</v>
      </c>
      <c r="AQ234" s="205">
        <v>0</v>
      </c>
      <c r="AR234" s="205">
        <v>0</v>
      </c>
      <c r="AS234" s="205">
        <v>0</v>
      </c>
      <c r="AT234" s="205">
        <v>0</v>
      </c>
      <c r="AU234" s="205">
        <v>0</v>
      </c>
    </row>
    <row r="235" spans="1:47" x14ac:dyDescent="0.3">
      <c r="A235" s="203">
        <f t="shared" si="3"/>
        <v>4</v>
      </c>
      <c r="B235" s="203" t="str">
        <f t="shared" si="3"/>
        <v>POLAND</v>
      </c>
      <c r="C235" s="203">
        <v>4</v>
      </c>
      <c r="E235" s="205">
        <v>3</v>
      </c>
      <c r="F235" s="206" t="s">
        <v>517</v>
      </c>
      <c r="G235" s="205">
        <v>3</v>
      </c>
      <c r="H235" s="205">
        <v>0</v>
      </c>
      <c r="I235" s="205">
        <v>0</v>
      </c>
      <c r="J235" s="205">
        <v>0</v>
      </c>
      <c r="K235" s="205">
        <v>0</v>
      </c>
      <c r="L235" s="205">
        <v>0</v>
      </c>
      <c r="M235" s="205">
        <v>0</v>
      </c>
      <c r="N235" s="205">
        <v>0</v>
      </c>
      <c r="O235" s="205">
        <v>0</v>
      </c>
      <c r="P235" s="205">
        <v>0</v>
      </c>
      <c r="Q235" s="205">
        <v>0</v>
      </c>
      <c r="R235" s="205">
        <v>0</v>
      </c>
      <c r="S235" s="205">
        <v>0</v>
      </c>
      <c r="T235" s="205">
        <v>0</v>
      </c>
      <c r="U235" s="205">
        <v>1</v>
      </c>
      <c r="V235" s="205">
        <v>0</v>
      </c>
      <c r="W235" s="205">
        <v>0</v>
      </c>
      <c r="X235" s="205">
        <v>2</v>
      </c>
      <c r="Y235" s="205">
        <v>0</v>
      </c>
      <c r="Z235" s="205">
        <v>0</v>
      </c>
      <c r="AA235" s="205">
        <v>0</v>
      </c>
      <c r="AB235" s="205">
        <v>0</v>
      </c>
      <c r="AC235" s="205">
        <v>0</v>
      </c>
      <c r="AD235" s="205">
        <v>0</v>
      </c>
      <c r="AE235" s="205">
        <v>0</v>
      </c>
      <c r="AF235" s="205">
        <v>0</v>
      </c>
      <c r="AG235" s="205">
        <v>0</v>
      </c>
      <c r="AH235" s="205">
        <v>0</v>
      </c>
      <c r="AI235" s="205">
        <v>0</v>
      </c>
      <c r="AJ235" s="205">
        <v>0</v>
      </c>
      <c r="AK235" s="205">
        <v>0</v>
      </c>
      <c r="AL235" s="205">
        <v>0</v>
      </c>
      <c r="AM235" s="205">
        <v>0</v>
      </c>
      <c r="AN235" s="205">
        <v>0</v>
      </c>
      <c r="AO235" s="205">
        <v>0</v>
      </c>
      <c r="AP235" s="205">
        <v>0</v>
      </c>
      <c r="AQ235" s="205">
        <v>0</v>
      </c>
      <c r="AR235" s="205">
        <v>0</v>
      </c>
      <c r="AS235" s="205">
        <v>0</v>
      </c>
      <c r="AT235" s="205">
        <v>0</v>
      </c>
      <c r="AU235" s="205">
        <v>0</v>
      </c>
    </row>
    <row r="236" spans="1:47" x14ac:dyDescent="0.3">
      <c r="A236" s="203">
        <f t="shared" si="3"/>
        <v>4</v>
      </c>
      <c r="B236" s="203" t="str">
        <f t="shared" si="3"/>
        <v>PORTUGAL</v>
      </c>
      <c r="C236" s="203">
        <v>4</v>
      </c>
      <c r="E236" s="205">
        <v>3</v>
      </c>
      <c r="F236" s="206" t="s">
        <v>618</v>
      </c>
      <c r="G236" s="205">
        <v>0</v>
      </c>
      <c r="H236" s="205">
        <v>0</v>
      </c>
      <c r="I236" s="205">
        <v>0</v>
      </c>
      <c r="J236" s="205">
        <v>0</v>
      </c>
      <c r="K236" s="205">
        <v>0</v>
      </c>
      <c r="L236" s="205">
        <v>0</v>
      </c>
      <c r="M236" s="205">
        <v>0</v>
      </c>
      <c r="N236" s="205">
        <v>0</v>
      </c>
      <c r="O236" s="205">
        <v>0</v>
      </c>
      <c r="P236" s="205">
        <v>0</v>
      </c>
      <c r="Q236" s="205">
        <v>0</v>
      </c>
      <c r="R236" s="205">
        <v>0</v>
      </c>
      <c r="S236" s="205">
        <v>0</v>
      </c>
      <c r="T236" s="205">
        <v>0</v>
      </c>
      <c r="U236" s="205">
        <v>0</v>
      </c>
      <c r="V236" s="205">
        <v>0</v>
      </c>
      <c r="W236" s="205">
        <v>0</v>
      </c>
      <c r="X236" s="205">
        <v>0</v>
      </c>
      <c r="Y236" s="205">
        <v>0</v>
      </c>
      <c r="Z236" s="205">
        <v>0</v>
      </c>
      <c r="AA236" s="205">
        <v>0</v>
      </c>
      <c r="AB236" s="205">
        <v>0</v>
      </c>
      <c r="AC236" s="205">
        <v>0</v>
      </c>
      <c r="AD236" s="205">
        <v>0</v>
      </c>
      <c r="AE236" s="205">
        <v>0</v>
      </c>
      <c r="AF236" s="205">
        <v>0</v>
      </c>
      <c r="AG236" s="205">
        <v>0</v>
      </c>
      <c r="AH236" s="205">
        <v>0</v>
      </c>
      <c r="AI236" s="205">
        <v>0</v>
      </c>
      <c r="AJ236" s="205">
        <v>0</v>
      </c>
      <c r="AK236" s="205">
        <v>0</v>
      </c>
      <c r="AL236" s="205">
        <v>0</v>
      </c>
      <c r="AM236" s="205">
        <v>0</v>
      </c>
      <c r="AN236" s="205">
        <v>0</v>
      </c>
      <c r="AO236" s="205">
        <v>0</v>
      </c>
      <c r="AP236" s="205">
        <v>0</v>
      </c>
      <c r="AQ236" s="205">
        <v>0</v>
      </c>
      <c r="AR236" s="205">
        <v>0</v>
      </c>
      <c r="AS236" s="205">
        <v>0</v>
      </c>
      <c r="AT236" s="205">
        <v>0</v>
      </c>
      <c r="AU236" s="205">
        <v>0</v>
      </c>
    </row>
    <row r="237" spans="1:47" x14ac:dyDescent="0.3">
      <c r="A237" s="203">
        <v>4</v>
      </c>
      <c r="B237" s="203" t="str">
        <f t="shared" si="3"/>
        <v>PUERTO RICO</v>
      </c>
      <c r="E237" s="205">
        <v>3</v>
      </c>
      <c r="F237" s="206" t="s">
        <v>498</v>
      </c>
      <c r="G237" s="205">
        <v>17</v>
      </c>
      <c r="H237" s="205">
        <v>0</v>
      </c>
      <c r="I237" s="205">
        <v>0</v>
      </c>
      <c r="J237" s="205">
        <v>0</v>
      </c>
      <c r="K237" s="205">
        <v>0</v>
      </c>
      <c r="L237" s="205">
        <v>0</v>
      </c>
      <c r="M237" s="205">
        <v>0</v>
      </c>
      <c r="N237" s="205">
        <v>0</v>
      </c>
      <c r="O237" s="205">
        <v>0</v>
      </c>
      <c r="P237" s="205">
        <v>0</v>
      </c>
      <c r="Q237" s="205">
        <v>0</v>
      </c>
      <c r="R237" s="205">
        <v>0</v>
      </c>
      <c r="S237" s="205">
        <v>0</v>
      </c>
      <c r="T237" s="205">
        <v>0</v>
      </c>
      <c r="U237" s="205">
        <v>0</v>
      </c>
      <c r="V237" s="205">
        <v>0</v>
      </c>
      <c r="W237" s="205">
        <v>0</v>
      </c>
      <c r="X237" s="205">
        <v>6</v>
      </c>
      <c r="Y237" s="205">
        <v>2</v>
      </c>
      <c r="Z237" s="205">
        <v>0</v>
      </c>
      <c r="AA237" s="205">
        <v>0</v>
      </c>
      <c r="AB237" s="205">
        <v>0</v>
      </c>
      <c r="AC237" s="205">
        <v>0</v>
      </c>
      <c r="AD237" s="205">
        <v>0</v>
      </c>
      <c r="AE237" s="205">
        <v>0</v>
      </c>
      <c r="AF237" s="205">
        <v>0</v>
      </c>
      <c r="AG237" s="205">
        <v>0</v>
      </c>
      <c r="AH237" s="205">
        <v>4</v>
      </c>
      <c r="AI237" s="205">
        <v>0</v>
      </c>
      <c r="AJ237" s="205">
        <v>0</v>
      </c>
      <c r="AK237" s="205">
        <v>0</v>
      </c>
      <c r="AL237" s="205">
        <v>2</v>
      </c>
      <c r="AM237" s="205">
        <v>1</v>
      </c>
      <c r="AN237" s="205">
        <v>0</v>
      </c>
      <c r="AO237" s="205">
        <v>1</v>
      </c>
      <c r="AP237" s="205">
        <v>0</v>
      </c>
      <c r="AQ237" s="205">
        <v>0</v>
      </c>
      <c r="AR237" s="205">
        <v>0</v>
      </c>
      <c r="AS237" s="205">
        <v>0</v>
      </c>
      <c r="AT237" s="205">
        <v>0</v>
      </c>
      <c r="AU237" s="205">
        <v>1</v>
      </c>
    </row>
    <row r="238" spans="1:47" x14ac:dyDescent="0.3">
      <c r="A238" s="203">
        <f t="shared" si="3"/>
        <v>4</v>
      </c>
      <c r="B238" s="203" t="str">
        <f t="shared" si="3"/>
        <v>QATAR</v>
      </c>
      <c r="C238" s="203">
        <v>4</v>
      </c>
      <c r="E238" s="205">
        <v>3</v>
      </c>
      <c r="F238" s="206" t="s">
        <v>590</v>
      </c>
      <c r="G238" s="205">
        <v>2</v>
      </c>
      <c r="H238" s="205">
        <v>0</v>
      </c>
      <c r="I238" s="205">
        <v>0</v>
      </c>
      <c r="J238" s="205">
        <v>0</v>
      </c>
      <c r="K238" s="205">
        <v>0</v>
      </c>
      <c r="L238" s="205">
        <v>0</v>
      </c>
      <c r="M238" s="205">
        <v>0</v>
      </c>
      <c r="N238" s="205">
        <v>0</v>
      </c>
      <c r="O238" s="205">
        <v>0</v>
      </c>
      <c r="P238" s="205">
        <v>0</v>
      </c>
      <c r="Q238" s="205">
        <v>0</v>
      </c>
      <c r="R238" s="205">
        <v>0</v>
      </c>
      <c r="S238" s="205">
        <v>0</v>
      </c>
      <c r="T238" s="205">
        <v>0</v>
      </c>
      <c r="U238" s="205">
        <v>0</v>
      </c>
      <c r="V238" s="205">
        <v>0</v>
      </c>
      <c r="W238" s="205">
        <v>0</v>
      </c>
      <c r="X238" s="205">
        <v>2</v>
      </c>
      <c r="Y238" s="205">
        <v>0</v>
      </c>
      <c r="Z238" s="205">
        <v>0</v>
      </c>
      <c r="AA238" s="205">
        <v>0</v>
      </c>
      <c r="AB238" s="205">
        <v>0</v>
      </c>
      <c r="AC238" s="205">
        <v>0</v>
      </c>
      <c r="AD238" s="205">
        <v>0</v>
      </c>
      <c r="AE238" s="205">
        <v>0</v>
      </c>
      <c r="AF238" s="205">
        <v>0</v>
      </c>
      <c r="AG238" s="205">
        <v>0</v>
      </c>
      <c r="AH238" s="205">
        <v>0</v>
      </c>
      <c r="AI238" s="205">
        <v>0</v>
      </c>
      <c r="AJ238" s="205">
        <v>0</v>
      </c>
      <c r="AK238" s="205">
        <v>0</v>
      </c>
      <c r="AL238" s="205">
        <v>0</v>
      </c>
      <c r="AM238" s="205">
        <v>0</v>
      </c>
      <c r="AN238" s="205">
        <v>0</v>
      </c>
      <c r="AO238" s="205">
        <v>0</v>
      </c>
      <c r="AP238" s="205">
        <v>0</v>
      </c>
      <c r="AQ238" s="205">
        <v>0</v>
      </c>
      <c r="AR238" s="205">
        <v>0</v>
      </c>
      <c r="AS238" s="205">
        <v>0</v>
      </c>
      <c r="AT238" s="205">
        <v>0</v>
      </c>
      <c r="AU238" s="205">
        <v>0</v>
      </c>
    </row>
    <row r="239" spans="1:47" x14ac:dyDescent="0.3">
      <c r="A239" s="203">
        <f t="shared" si="3"/>
        <v>4</v>
      </c>
      <c r="B239" s="203" t="str">
        <f t="shared" si="3"/>
        <v>REPUBLIC OF KOSOVO</v>
      </c>
      <c r="C239" s="203">
        <v>4</v>
      </c>
      <c r="E239" s="205">
        <v>3</v>
      </c>
      <c r="F239" s="206" t="s">
        <v>820</v>
      </c>
      <c r="G239" s="205">
        <v>0</v>
      </c>
      <c r="H239" s="205">
        <v>0</v>
      </c>
      <c r="I239" s="205">
        <v>0</v>
      </c>
      <c r="J239" s="205">
        <v>0</v>
      </c>
      <c r="K239" s="205">
        <v>0</v>
      </c>
      <c r="L239" s="205">
        <v>0</v>
      </c>
      <c r="M239" s="205">
        <v>0</v>
      </c>
      <c r="N239" s="205">
        <v>0</v>
      </c>
      <c r="O239" s="205">
        <v>0</v>
      </c>
      <c r="P239" s="205">
        <v>0</v>
      </c>
      <c r="Q239" s="205">
        <v>0</v>
      </c>
      <c r="R239" s="205">
        <v>0</v>
      </c>
      <c r="S239" s="205">
        <v>0</v>
      </c>
      <c r="T239" s="205">
        <v>0</v>
      </c>
      <c r="U239" s="205">
        <v>0</v>
      </c>
      <c r="V239" s="205">
        <v>0</v>
      </c>
      <c r="W239" s="205">
        <v>0</v>
      </c>
      <c r="X239" s="205">
        <v>0</v>
      </c>
      <c r="Y239" s="205">
        <v>0</v>
      </c>
      <c r="Z239" s="205">
        <v>0</v>
      </c>
      <c r="AA239" s="205">
        <v>0</v>
      </c>
      <c r="AB239" s="205">
        <v>0</v>
      </c>
      <c r="AC239" s="205">
        <v>0</v>
      </c>
      <c r="AD239" s="205">
        <v>0</v>
      </c>
      <c r="AE239" s="205">
        <v>0</v>
      </c>
      <c r="AF239" s="205">
        <v>0</v>
      </c>
      <c r="AG239" s="205">
        <v>0</v>
      </c>
      <c r="AH239" s="205">
        <v>0</v>
      </c>
      <c r="AI239" s="205">
        <v>0</v>
      </c>
      <c r="AJ239" s="205">
        <v>0</v>
      </c>
      <c r="AK239" s="205">
        <v>0</v>
      </c>
      <c r="AL239" s="205">
        <v>0</v>
      </c>
      <c r="AM239" s="205">
        <v>0</v>
      </c>
      <c r="AN239" s="205">
        <v>0</v>
      </c>
      <c r="AO239" s="205">
        <v>0</v>
      </c>
      <c r="AP239" s="205">
        <v>0</v>
      </c>
      <c r="AQ239" s="205">
        <v>0</v>
      </c>
      <c r="AR239" s="205">
        <v>0</v>
      </c>
      <c r="AS239" s="205">
        <v>0</v>
      </c>
      <c r="AT239" s="205">
        <v>0</v>
      </c>
      <c r="AU239" s="205">
        <v>0</v>
      </c>
    </row>
    <row r="240" spans="1:47" x14ac:dyDescent="0.3">
      <c r="A240" s="203">
        <f t="shared" si="3"/>
        <v>4</v>
      </c>
      <c r="B240" s="203" t="str">
        <f t="shared" si="3"/>
        <v>REPUBLIC OF MOLDOVA</v>
      </c>
      <c r="C240" s="203">
        <v>4</v>
      </c>
      <c r="E240" s="205">
        <v>3</v>
      </c>
      <c r="F240" s="206" t="s">
        <v>748</v>
      </c>
      <c r="G240" s="205">
        <v>10</v>
      </c>
      <c r="H240" s="205">
        <v>0</v>
      </c>
      <c r="I240" s="205">
        <v>0</v>
      </c>
      <c r="J240" s="205">
        <v>0</v>
      </c>
      <c r="K240" s="205">
        <v>0</v>
      </c>
      <c r="L240" s="205">
        <v>0</v>
      </c>
      <c r="M240" s="205">
        <v>3</v>
      </c>
      <c r="N240" s="205">
        <v>0</v>
      </c>
      <c r="O240" s="205">
        <v>0</v>
      </c>
      <c r="P240" s="205">
        <v>0</v>
      </c>
      <c r="Q240" s="205">
        <v>0</v>
      </c>
      <c r="R240" s="205">
        <v>1</v>
      </c>
      <c r="S240" s="205">
        <v>0</v>
      </c>
      <c r="T240" s="205">
        <v>0</v>
      </c>
      <c r="U240" s="205">
        <v>0</v>
      </c>
      <c r="V240" s="205">
        <v>0</v>
      </c>
      <c r="W240" s="205">
        <v>0</v>
      </c>
      <c r="X240" s="205">
        <v>2</v>
      </c>
      <c r="Y240" s="205">
        <v>0</v>
      </c>
      <c r="Z240" s="205">
        <v>0</v>
      </c>
      <c r="AA240" s="205">
        <v>0</v>
      </c>
      <c r="AB240" s="205">
        <v>0</v>
      </c>
      <c r="AC240" s="205">
        <v>0</v>
      </c>
      <c r="AD240" s="205">
        <v>0</v>
      </c>
      <c r="AE240" s="205">
        <v>0</v>
      </c>
      <c r="AF240" s="205">
        <v>0</v>
      </c>
      <c r="AG240" s="205">
        <v>0</v>
      </c>
      <c r="AH240" s="205">
        <v>3</v>
      </c>
      <c r="AI240" s="205">
        <v>0</v>
      </c>
      <c r="AJ240" s="205">
        <v>0</v>
      </c>
      <c r="AK240" s="205">
        <v>0</v>
      </c>
      <c r="AL240" s="205">
        <v>1</v>
      </c>
      <c r="AM240" s="205">
        <v>0</v>
      </c>
      <c r="AN240" s="205">
        <v>0</v>
      </c>
      <c r="AO240" s="205">
        <v>0</v>
      </c>
      <c r="AP240" s="205">
        <v>0</v>
      </c>
      <c r="AQ240" s="205">
        <v>0</v>
      </c>
      <c r="AR240" s="205">
        <v>0</v>
      </c>
      <c r="AS240" s="205">
        <v>0</v>
      </c>
      <c r="AT240" s="205">
        <v>0</v>
      </c>
      <c r="AU240" s="205">
        <v>0</v>
      </c>
    </row>
    <row r="241" spans="1:47" x14ac:dyDescent="0.3">
      <c r="A241" s="203">
        <f t="shared" si="3"/>
        <v>4</v>
      </c>
      <c r="B241" s="203" t="str">
        <f t="shared" si="3"/>
        <v>RÉUNION ISLAND</v>
      </c>
      <c r="C241" s="203">
        <v>4</v>
      </c>
      <c r="E241" s="205">
        <v>3</v>
      </c>
      <c r="F241" s="206" t="s">
        <v>749</v>
      </c>
      <c r="G241" s="205">
        <v>0</v>
      </c>
      <c r="H241" s="205">
        <v>0</v>
      </c>
      <c r="I241" s="205">
        <v>0</v>
      </c>
      <c r="J241" s="205">
        <v>0</v>
      </c>
      <c r="K241" s="205">
        <v>0</v>
      </c>
      <c r="L241" s="205">
        <v>0</v>
      </c>
      <c r="M241" s="205">
        <v>0</v>
      </c>
      <c r="N241" s="205">
        <v>0</v>
      </c>
      <c r="O241" s="205">
        <v>0</v>
      </c>
      <c r="P241" s="205">
        <v>0</v>
      </c>
      <c r="Q241" s="205">
        <v>0</v>
      </c>
      <c r="R241" s="205">
        <v>0</v>
      </c>
      <c r="S241" s="205">
        <v>0</v>
      </c>
      <c r="T241" s="205">
        <v>0</v>
      </c>
      <c r="U241" s="205">
        <v>0</v>
      </c>
      <c r="V241" s="205">
        <v>0</v>
      </c>
      <c r="W241" s="205">
        <v>0</v>
      </c>
      <c r="X241" s="205">
        <v>0</v>
      </c>
      <c r="Y241" s="205">
        <v>0</v>
      </c>
      <c r="Z241" s="205">
        <v>0</v>
      </c>
      <c r="AA241" s="205">
        <v>0</v>
      </c>
      <c r="AB241" s="205">
        <v>0</v>
      </c>
      <c r="AC241" s="205">
        <v>0</v>
      </c>
      <c r="AD241" s="205">
        <v>0</v>
      </c>
      <c r="AE241" s="205">
        <v>0</v>
      </c>
      <c r="AF241" s="205">
        <v>0</v>
      </c>
      <c r="AG241" s="205">
        <v>0</v>
      </c>
      <c r="AH241" s="205">
        <v>0</v>
      </c>
      <c r="AI241" s="205">
        <v>0</v>
      </c>
      <c r="AJ241" s="205">
        <v>0</v>
      </c>
      <c r="AK241" s="205">
        <v>0</v>
      </c>
      <c r="AL241" s="205">
        <v>0</v>
      </c>
      <c r="AM241" s="205">
        <v>0</v>
      </c>
      <c r="AN241" s="205">
        <v>0</v>
      </c>
      <c r="AO241" s="205">
        <v>0</v>
      </c>
      <c r="AP241" s="205">
        <v>0</v>
      </c>
      <c r="AQ241" s="205">
        <v>0</v>
      </c>
      <c r="AR241" s="205">
        <v>0</v>
      </c>
      <c r="AS241" s="205">
        <v>0</v>
      </c>
      <c r="AT241" s="205">
        <v>0</v>
      </c>
      <c r="AU241" s="205">
        <v>0</v>
      </c>
    </row>
    <row r="242" spans="1:47" x14ac:dyDescent="0.3">
      <c r="A242" s="203">
        <f t="shared" si="3"/>
        <v>4</v>
      </c>
      <c r="B242" s="203" t="str">
        <f t="shared" si="3"/>
        <v>ROMANIA</v>
      </c>
      <c r="C242" s="203">
        <v>4</v>
      </c>
      <c r="E242" s="205">
        <v>3</v>
      </c>
      <c r="F242" s="206" t="s">
        <v>492</v>
      </c>
      <c r="G242" s="205">
        <v>37</v>
      </c>
      <c r="H242" s="205">
        <v>0</v>
      </c>
      <c r="I242" s="205">
        <v>0</v>
      </c>
      <c r="J242" s="205">
        <v>0</v>
      </c>
      <c r="K242" s="205">
        <v>0</v>
      </c>
      <c r="L242" s="205">
        <v>0</v>
      </c>
      <c r="M242" s="205">
        <v>0</v>
      </c>
      <c r="N242" s="205">
        <v>0</v>
      </c>
      <c r="O242" s="205">
        <v>0</v>
      </c>
      <c r="P242" s="205">
        <v>0</v>
      </c>
      <c r="Q242" s="205">
        <v>0</v>
      </c>
      <c r="R242" s="205">
        <v>0</v>
      </c>
      <c r="S242" s="205">
        <v>0</v>
      </c>
      <c r="T242" s="205">
        <v>1</v>
      </c>
      <c r="U242" s="205">
        <v>1</v>
      </c>
      <c r="V242" s="205">
        <v>0</v>
      </c>
      <c r="W242" s="205">
        <v>0</v>
      </c>
      <c r="X242" s="205">
        <v>28</v>
      </c>
      <c r="Y242" s="205">
        <v>0</v>
      </c>
      <c r="Z242" s="205">
        <v>0</v>
      </c>
      <c r="AA242" s="205">
        <v>0</v>
      </c>
      <c r="AB242" s="205">
        <v>0</v>
      </c>
      <c r="AC242" s="205">
        <v>0</v>
      </c>
      <c r="AD242" s="205">
        <v>0</v>
      </c>
      <c r="AE242" s="205">
        <v>0</v>
      </c>
      <c r="AF242" s="205">
        <v>0</v>
      </c>
      <c r="AG242" s="205">
        <v>0</v>
      </c>
      <c r="AH242" s="205">
        <v>4</v>
      </c>
      <c r="AI242" s="205">
        <v>0</v>
      </c>
      <c r="AJ242" s="205">
        <v>0</v>
      </c>
      <c r="AK242" s="205">
        <v>0</v>
      </c>
      <c r="AL242" s="205">
        <v>2</v>
      </c>
      <c r="AM242" s="205">
        <v>0</v>
      </c>
      <c r="AN242" s="205">
        <v>0</v>
      </c>
      <c r="AO242" s="205">
        <v>0</v>
      </c>
      <c r="AP242" s="205">
        <v>0</v>
      </c>
      <c r="AQ242" s="205">
        <v>0</v>
      </c>
      <c r="AR242" s="205">
        <v>0</v>
      </c>
      <c r="AS242" s="205">
        <v>0</v>
      </c>
      <c r="AT242" s="205">
        <v>0</v>
      </c>
      <c r="AU242" s="205">
        <v>1</v>
      </c>
    </row>
    <row r="243" spans="1:47" x14ac:dyDescent="0.3">
      <c r="A243" s="203">
        <f t="shared" si="3"/>
        <v>4</v>
      </c>
      <c r="B243" s="203" t="str">
        <f t="shared" si="3"/>
        <v>RUSSIA</v>
      </c>
      <c r="C243" s="203">
        <v>4</v>
      </c>
      <c r="E243" s="205">
        <v>3</v>
      </c>
      <c r="F243" s="206" t="s">
        <v>750</v>
      </c>
      <c r="G243" s="205">
        <v>91</v>
      </c>
      <c r="H243" s="205">
        <v>0</v>
      </c>
      <c r="I243" s="205">
        <v>0</v>
      </c>
      <c r="J243" s="205">
        <v>0</v>
      </c>
      <c r="K243" s="205">
        <v>0</v>
      </c>
      <c r="L243" s="205">
        <v>0</v>
      </c>
      <c r="M243" s="205">
        <v>16</v>
      </c>
      <c r="N243" s="205">
        <v>0</v>
      </c>
      <c r="O243" s="205">
        <v>1</v>
      </c>
      <c r="P243" s="205">
        <v>0</v>
      </c>
      <c r="Q243" s="205">
        <v>0</v>
      </c>
      <c r="R243" s="205">
        <v>0</v>
      </c>
      <c r="S243" s="205">
        <v>0</v>
      </c>
      <c r="T243" s="205">
        <v>0</v>
      </c>
      <c r="U243" s="205">
        <v>0</v>
      </c>
      <c r="V243" s="205">
        <v>0</v>
      </c>
      <c r="W243" s="205">
        <v>0</v>
      </c>
      <c r="X243" s="205">
        <v>37</v>
      </c>
      <c r="Y243" s="205">
        <v>0</v>
      </c>
      <c r="Z243" s="205">
        <v>0</v>
      </c>
      <c r="AA243" s="205">
        <v>0</v>
      </c>
      <c r="AB243" s="205">
        <v>0</v>
      </c>
      <c r="AC243" s="205">
        <v>0</v>
      </c>
      <c r="AD243" s="205">
        <v>0</v>
      </c>
      <c r="AE243" s="205">
        <v>0</v>
      </c>
      <c r="AF243" s="205">
        <v>0</v>
      </c>
      <c r="AG243" s="205">
        <v>0</v>
      </c>
      <c r="AH243" s="205">
        <v>12</v>
      </c>
      <c r="AI243" s="205">
        <v>0</v>
      </c>
      <c r="AJ243" s="205">
        <v>0</v>
      </c>
      <c r="AK243" s="205">
        <v>0</v>
      </c>
      <c r="AL243" s="205">
        <v>13</v>
      </c>
      <c r="AM243" s="205">
        <v>3</v>
      </c>
      <c r="AN243" s="205">
        <v>0</v>
      </c>
      <c r="AO243" s="205">
        <v>1</v>
      </c>
      <c r="AP243" s="205">
        <v>0</v>
      </c>
      <c r="AQ243" s="205">
        <v>0</v>
      </c>
      <c r="AR243" s="205">
        <v>3</v>
      </c>
      <c r="AS243" s="205">
        <v>0</v>
      </c>
      <c r="AT243" s="205">
        <v>0</v>
      </c>
      <c r="AU243" s="205">
        <v>5</v>
      </c>
    </row>
    <row r="244" spans="1:47" x14ac:dyDescent="0.3">
      <c r="A244" s="203">
        <f t="shared" si="3"/>
        <v>4</v>
      </c>
      <c r="B244" s="203" t="str">
        <f t="shared" si="3"/>
        <v>RWANDA</v>
      </c>
      <c r="C244" s="203">
        <v>4</v>
      </c>
      <c r="E244" s="205">
        <v>3</v>
      </c>
      <c r="F244" s="206" t="s">
        <v>560</v>
      </c>
      <c r="G244" s="205">
        <v>1</v>
      </c>
      <c r="H244" s="205">
        <v>0</v>
      </c>
      <c r="I244" s="205">
        <v>0</v>
      </c>
      <c r="J244" s="205">
        <v>0</v>
      </c>
      <c r="K244" s="205">
        <v>0</v>
      </c>
      <c r="L244" s="205">
        <v>0</v>
      </c>
      <c r="M244" s="205">
        <v>0</v>
      </c>
      <c r="N244" s="205">
        <v>0</v>
      </c>
      <c r="O244" s="205">
        <v>0</v>
      </c>
      <c r="P244" s="205">
        <v>0</v>
      </c>
      <c r="Q244" s="205">
        <v>0</v>
      </c>
      <c r="R244" s="205">
        <v>0</v>
      </c>
      <c r="S244" s="205">
        <v>0</v>
      </c>
      <c r="T244" s="205">
        <v>0</v>
      </c>
      <c r="U244" s="205">
        <v>0</v>
      </c>
      <c r="V244" s="205">
        <v>0</v>
      </c>
      <c r="W244" s="205">
        <v>0</v>
      </c>
      <c r="X244" s="205">
        <v>0</v>
      </c>
      <c r="Y244" s="205">
        <v>0</v>
      </c>
      <c r="Z244" s="205">
        <v>0</v>
      </c>
      <c r="AA244" s="205">
        <v>0</v>
      </c>
      <c r="AB244" s="205">
        <v>0</v>
      </c>
      <c r="AC244" s="205">
        <v>0</v>
      </c>
      <c r="AD244" s="205">
        <v>0</v>
      </c>
      <c r="AE244" s="205">
        <v>0</v>
      </c>
      <c r="AF244" s="205">
        <v>0</v>
      </c>
      <c r="AG244" s="205">
        <v>0</v>
      </c>
      <c r="AH244" s="205">
        <v>0</v>
      </c>
      <c r="AI244" s="205">
        <v>0</v>
      </c>
      <c r="AJ244" s="205">
        <v>0</v>
      </c>
      <c r="AK244" s="205">
        <v>0</v>
      </c>
      <c r="AL244" s="205">
        <v>1</v>
      </c>
      <c r="AM244" s="205">
        <v>0</v>
      </c>
      <c r="AN244" s="205">
        <v>0</v>
      </c>
      <c r="AO244" s="205">
        <v>0</v>
      </c>
      <c r="AP244" s="205">
        <v>0</v>
      </c>
      <c r="AQ244" s="205">
        <v>0</v>
      </c>
      <c r="AR244" s="205">
        <v>0</v>
      </c>
      <c r="AS244" s="205">
        <v>0</v>
      </c>
      <c r="AT244" s="205">
        <v>0</v>
      </c>
      <c r="AU244" s="205">
        <v>0</v>
      </c>
    </row>
    <row r="245" spans="1:47" x14ac:dyDescent="0.3">
      <c r="A245" s="203">
        <f t="shared" si="3"/>
        <v>4</v>
      </c>
      <c r="B245" s="203" t="str">
        <f t="shared" si="3"/>
        <v>SAMOA</v>
      </c>
      <c r="C245" s="203">
        <v>4</v>
      </c>
      <c r="E245" s="205">
        <v>3</v>
      </c>
      <c r="F245" s="206" t="s">
        <v>751</v>
      </c>
      <c r="G245" s="205">
        <v>0</v>
      </c>
      <c r="H245" s="205">
        <v>0</v>
      </c>
      <c r="I245" s="205">
        <v>0</v>
      </c>
      <c r="J245" s="205">
        <v>0</v>
      </c>
      <c r="K245" s="205">
        <v>0</v>
      </c>
      <c r="L245" s="205">
        <v>0</v>
      </c>
      <c r="M245" s="205">
        <v>0</v>
      </c>
      <c r="N245" s="205">
        <v>0</v>
      </c>
      <c r="O245" s="205">
        <v>0</v>
      </c>
      <c r="P245" s="205">
        <v>0</v>
      </c>
      <c r="Q245" s="205">
        <v>0</v>
      </c>
      <c r="R245" s="205">
        <v>0</v>
      </c>
      <c r="S245" s="205">
        <v>0</v>
      </c>
      <c r="T245" s="205">
        <v>0</v>
      </c>
      <c r="U245" s="205">
        <v>0</v>
      </c>
      <c r="V245" s="205">
        <v>0</v>
      </c>
      <c r="W245" s="205">
        <v>0</v>
      </c>
      <c r="X245" s="205">
        <v>0</v>
      </c>
      <c r="Y245" s="205">
        <v>0</v>
      </c>
      <c r="Z245" s="205">
        <v>0</v>
      </c>
      <c r="AA245" s="205">
        <v>0</v>
      </c>
      <c r="AB245" s="205">
        <v>0</v>
      </c>
      <c r="AC245" s="205">
        <v>0</v>
      </c>
      <c r="AD245" s="205">
        <v>0</v>
      </c>
      <c r="AE245" s="205">
        <v>0</v>
      </c>
      <c r="AF245" s="205">
        <v>0</v>
      </c>
      <c r="AG245" s="205">
        <v>0</v>
      </c>
      <c r="AH245" s="205">
        <v>0</v>
      </c>
      <c r="AI245" s="205">
        <v>0</v>
      </c>
      <c r="AJ245" s="205">
        <v>0</v>
      </c>
      <c r="AK245" s="205">
        <v>0</v>
      </c>
      <c r="AL245" s="205">
        <v>0</v>
      </c>
      <c r="AM245" s="205">
        <v>0</v>
      </c>
      <c r="AN245" s="205">
        <v>0</v>
      </c>
      <c r="AO245" s="205">
        <v>0</v>
      </c>
      <c r="AP245" s="205">
        <v>0</v>
      </c>
      <c r="AQ245" s="205">
        <v>0</v>
      </c>
      <c r="AR245" s="205">
        <v>0</v>
      </c>
      <c r="AS245" s="205">
        <v>0</v>
      </c>
      <c r="AT245" s="205">
        <v>0</v>
      </c>
      <c r="AU245" s="205">
        <v>0</v>
      </c>
    </row>
    <row r="246" spans="1:47" x14ac:dyDescent="0.3">
      <c r="A246" s="203">
        <f t="shared" si="3"/>
        <v>4</v>
      </c>
      <c r="B246" s="203" t="str">
        <f t="shared" si="3"/>
        <v>SAN MARINO</v>
      </c>
      <c r="C246" s="203">
        <v>4</v>
      </c>
      <c r="E246" s="205">
        <v>3</v>
      </c>
      <c r="F246" s="206" t="s">
        <v>752</v>
      </c>
      <c r="G246" s="205">
        <v>0</v>
      </c>
      <c r="H246" s="205">
        <v>0</v>
      </c>
      <c r="I246" s="205">
        <v>0</v>
      </c>
      <c r="J246" s="205">
        <v>0</v>
      </c>
      <c r="K246" s="205">
        <v>0</v>
      </c>
      <c r="L246" s="205">
        <v>0</v>
      </c>
      <c r="M246" s="205">
        <v>0</v>
      </c>
      <c r="N246" s="205">
        <v>0</v>
      </c>
      <c r="O246" s="205">
        <v>0</v>
      </c>
      <c r="P246" s="205">
        <v>0</v>
      </c>
      <c r="Q246" s="205">
        <v>0</v>
      </c>
      <c r="R246" s="205">
        <v>0</v>
      </c>
      <c r="S246" s="205">
        <v>0</v>
      </c>
      <c r="T246" s="205">
        <v>0</v>
      </c>
      <c r="U246" s="205">
        <v>0</v>
      </c>
      <c r="V246" s="205">
        <v>0</v>
      </c>
      <c r="W246" s="205">
        <v>0</v>
      </c>
      <c r="X246" s="205">
        <v>0</v>
      </c>
      <c r="Y246" s="205">
        <v>0</v>
      </c>
      <c r="Z246" s="205">
        <v>0</v>
      </c>
      <c r="AA246" s="205">
        <v>0</v>
      </c>
      <c r="AB246" s="205">
        <v>0</v>
      </c>
      <c r="AC246" s="205">
        <v>0</v>
      </c>
      <c r="AD246" s="205">
        <v>0</v>
      </c>
      <c r="AE246" s="205">
        <v>0</v>
      </c>
      <c r="AF246" s="205">
        <v>0</v>
      </c>
      <c r="AG246" s="205">
        <v>0</v>
      </c>
      <c r="AH246" s="205">
        <v>0</v>
      </c>
      <c r="AI246" s="205">
        <v>0</v>
      </c>
      <c r="AJ246" s="205">
        <v>0</v>
      </c>
      <c r="AK246" s="205">
        <v>0</v>
      </c>
      <c r="AL246" s="205">
        <v>0</v>
      </c>
      <c r="AM246" s="205">
        <v>0</v>
      </c>
      <c r="AN246" s="205">
        <v>0</v>
      </c>
      <c r="AO246" s="205">
        <v>0</v>
      </c>
      <c r="AP246" s="205">
        <v>0</v>
      </c>
      <c r="AQ246" s="205">
        <v>0</v>
      </c>
      <c r="AR246" s="205">
        <v>0</v>
      </c>
      <c r="AS246" s="205">
        <v>0</v>
      </c>
      <c r="AT246" s="205">
        <v>0</v>
      </c>
      <c r="AU246" s="205">
        <v>0</v>
      </c>
    </row>
    <row r="247" spans="1:47" x14ac:dyDescent="0.3">
      <c r="A247" s="203">
        <f t="shared" si="3"/>
        <v>4</v>
      </c>
      <c r="B247" s="203" t="str">
        <f t="shared" si="3"/>
        <v>SAO TOME AND PRINCIPE</v>
      </c>
      <c r="C247" s="203">
        <v>4</v>
      </c>
      <c r="E247" s="205">
        <v>3</v>
      </c>
      <c r="F247" s="206" t="s">
        <v>753</v>
      </c>
      <c r="G247" s="205">
        <v>0</v>
      </c>
      <c r="H247" s="205">
        <v>0</v>
      </c>
      <c r="I247" s="205">
        <v>0</v>
      </c>
      <c r="J247" s="205">
        <v>0</v>
      </c>
      <c r="K247" s="205">
        <v>0</v>
      </c>
      <c r="L247" s="205">
        <v>0</v>
      </c>
      <c r="M247" s="205">
        <v>0</v>
      </c>
      <c r="N247" s="205">
        <v>0</v>
      </c>
      <c r="O247" s="205">
        <v>0</v>
      </c>
      <c r="P247" s="205">
        <v>0</v>
      </c>
      <c r="Q247" s="205">
        <v>0</v>
      </c>
      <c r="R247" s="205">
        <v>0</v>
      </c>
      <c r="S247" s="205">
        <v>0</v>
      </c>
      <c r="T247" s="205">
        <v>0</v>
      </c>
      <c r="U247" s="205">
        <v>0</v>
      </c>
      <c r="V247" s="205">
        <v>0</v>
      </c>
      <c r="W247" s="205">
        <v>0</v>
      </c>
      <c r="X247" s="205">
        <v>0</v>
      </c>
      <c r="Y247" s="205">
        <v>0</v>
      </c>
      <c r="Z247" s="205">
        <v>0</v>
      </c>
      <c r="AA247" s="205">
        <v>0</v>
      </c>
      <c r="AB247" s="205">
        <v>0</v>
      </c>
      <c r="AC247" s="205">
        <v>0</v>
      </c>
      <c r="AD247" s="205">
        <v>0</v>
      </c>
      <c r="AE247" s="205">
        <v>0</v>
      </c>
      <c r="AF247" s="205">
        <v>0</v>
      </c>
      <c r="AG247" s="205">
        <v>0</v>
      </c>
      <c r="AH247" s="205">
        <v>0</v>
      </c>
      <c r="AI247" s="205">
        <v>0</v>
      </c>
      <c r="AJ247" s="205">
        <v>0</v>
      </c>
      <c r="AK247" s="205">
        <v>0</v>
      </c>
      <c r="AL247" s="205">
        <v>0</v>
      </c>
      <c r="AM247" s="205">
        <v>0</v>
      </c>
      <c r="AN247" s="205">
        <v>0</v>
      </c>
      <c r="AO247" s="205">
        <v>0</v>
      </c>
      <c r="AP247" s="205">
        <v>0</v>
      </c>
      <c r="AQ247" s="205">
        <v>0</v>
      </c>
      <c r="AR247" s="205">
        <v>0</v>
      </c>
      <c r="AS247" s="205">
        <v>0</v>
      </c>
      <c r="AT247" s="205">
        <v>0</v>
      </c>
      <c r="AU247" s="205">
        <v>0</v>
      </c>
    </row>
    <row r="248" spans="1:47" x14ac:dyDescent="0.3">
      <c r="A248" s="203">
        <f t="shared" si="3"/>
        <v>4</v>
      </c>
      <c r="B248" s="203" t="str">
        <f t="shared" si="3"/>
        <v>SAUDI ARABIA</v>
      </c>
      <c r="C248" s="203">
        <v>4</v>
      </c>
      <c r="E248" s="205">
        <v>3</v>
      </c>
      <c r="F248" s="206" t="s">
        <v>508</v>
      </c>
      <c r="G248" s="205">
        <v>1</v>
      </c>
      <c r="H248" s="205">
        <v>0</v>
      </c>
      <c r="I248" s="205">
        <v>0</v>
      </c>
      <c r="J248" s="205">
        <v>0</v>
      </c>
      <c r="K248" s="205">
        <v>0</v>
      </c>
      <c r="L248" s="205">
        <v>0</v>
      </c>
      <c r="M248" s="205">
        <v>1</v>
      </c>
      <c r="N248" s="205">
        <v>0</v>
      </c>
      <c r="O248" s="205">
        <v>0</v>
      </c>
      <c r="P248" s="205">
        <v>0</v>
      </c>
      <c r="Q248" s="205">
        <v>0</v>
      </c>
      <c r="R248" s="205">
        <v>0</v>
      </c>
      <c r="S248" s="205">
        <v>0</v>
      </c>
      <c r="T248" s="205">
        <v>0</v>
      </c>
      <c r="U248" s="205">
        <v>0</v>
      </c>
      <c r="V248" s="205">
        <v>0</v>
      </c>
      <c r="W248" s="205">
        <v>0</v>
      </c>
      <c r="X248" s="205">
        <v>0</v>
      </c>
      <c r="Y248" s="205">
        <v>0</v>
      </c>
      <c r="Z248" s="205">
        <v>0</v>
      </c>
      <c r="AA248" s="205">
        <v>0</v>
      </c>
      <c r="AB248" s="205">
        <v>0</v>
      </c>
      <c r="AC248" s="205">
        <v>0</v>
      </c>
      <c r="AD248" s="205">
        <v>0</v>
      </c>
      <c r="AE248" s="205">
        <v>0</v>
      </c>
      <c r="AF248" s="205">
        <v>0</v>
      </c>
      <c r="AG248" s="205">
        <v>0</v>
      </c>
      <c r="AH248" s="205">
        <v>0</v>
      </c>
      <c r="AI248" s="205">
        <v>0</v>
      </c>
      <c r="AJ248" s="205">
        <v>0</v>
      </c>
      <c r="AK248" s="205">
        <v>0</v>
      </c>
      <c r="AL248" s="205">
        <v>0</v>
      </c>
      <c r="AM248" s="205">
        <v>0</v>
      </c>
      <c r="AN248" s="205">
        <v>0</v>
      </c>
      <c r="AO248" s="205">
        <v>0</v>
      </c>
      <c r="AP248" s="205">
        <v>0</v>
      </c>
      <c r="AQ248" s="205">
        <v>0</v>
      </c>
      <c r="AR248" s="205">
        <v>0</v>
      </c>
      <c r="AS248" s="205">
        <v>0</v>
      </c>
      <c r="AT248" s="205">
        <v>0</v>
      </c>
      <c r="AU248" s="205">
        <v>0</v>
      </c>
    </row>
    <row r="249" spans="1:47" x14ac:dyDescent="0.3">
      <c r="A249" s="203">
        <f t="shared" si="3"/>
        <v>4</v>
      </c>
      <c r="B249" s="203" t="str">
        <f t="shared" si="3"/>
        <v>SCOTLAND</v>
      </c>
      <c r="C249" s="203">
        <v>4</v>
      </c>
      <c r="E249" s="205">
        <v>3</v>
      </c>
      <c r="F249" s="206" t="s">
        <v>754</v>
      </c>
      <c r="G249" s="205">
        <v>0</v>
      </c>
      <c r="H249" s="205">
        <v>0</v>
      </c>
      <c r="I249" s="205">
        <v>0</v>
      </c>
      <c r="J249" s="205">
        <v>0</v>
      </c>
      <c r="K249" s="205">
        <v>0</v>
      </c>
      <c r="L249" s="205">
        <v>0</v>
      </c>
      <c r="M249" s="205">
        <v>0</v>
      </c>
      <c r="N249" s="205">
        <v>0</v>
      </c>
      <c r="O249" s="205">
        <v>0</v>
      </c>
      <c r="P249" s="205">
        <v>0</v>
      </c>
      <c r="Q249" s="205">
        <v>0</v>
      </c>
      <c r="R249" s="205">
        <v>0</v>
      </c>
      <c r="S249" s="205">
        <v>0</v>
      </c>
      <c r="T249" s="205">
        <v>0</v>
      </c>
      <c r="U249" s="205">
        <v>0</v>
      </c>
      <c r="V249" s="205">
        <v>0</v>
      </c>
      <c r="W249" s="205">
        <v>0</v>
      </c>
      <c r="X249" s="205">
        <v>0</v>
      </c>
      <c r="Y249" s="205">
        <v>0</v>
      </c>
      <c r="Z249" s="205">
        <v>0</v>
      </c>
      <c r="AA249" s="205">
        <v>0</v>
      </c>
      <c r="AB249" s="205">
        <v>0</v>
      </c>
      <c r="AC249" s="205">
        <v>0</v>
      </c>
      <c r="AD249" s="205">
        <v>0</v>
      </c>
      <c r="AE249" s="205">
        <v>0</v>
      </c>
      <c r="AF249" s="205">
        <v>0</v>
      </c>
      <c r="AG249" s="205">
        <v>0</v>
      </c>
      <c r="AH249" s="205">
        <v>0</v>
      </c>
      <c r="AI249" s="205">
        <v>0</v>
      </c>
      <c r="AJ249" s="205">
        <v>0</v>
      </c>
      <c r="AK249" s="205">
        <v>0</v>
      </c>
      <c r="AL249" s="205">
        <v>0</v>
      </c>
      <c r="AM249" s="205">
        <v>0</v>
      </c>
      <c r="AN249" s="205">
        <v>0</v>
      </c>
      <c r="AO249" s="205">
        <v>0</v>
      </c>
      <c r="AP249" s="205">
        <v>0</v>
      </c>
      <c r="AQ249" s="205">
        <v>0</v>
      </c>
      <c r="AR249" s="205">
        <v>0</v>
      </c>
      <c r="AS249" s="205">
        <v>0</v>
      </c>
      <c r="AT249" s="205">
        <v>0</v>
      </c>
      <c r="AU249" s="205">
        <v>0</v>
      </c>
    </row>
    <row r="250" spans="1:47" x14ac:dyDescent="0.3">
      <c r="A250" s="203">
        <f t="shared" si="3"/>
        <v>4</v>
      </c>
      <c r="B250" s="203" t="str">
        <f t="shared" si="3"/>
        <v>SENEGAL</v>
      </c>
      <c r="C250" s="203">
        <v>4</v>
      </c>
      <c r="E250" s="205">
        <v>3</v>
      </c>
      <c r="F250" s="206" t="s">
        <v>565</v>
      </c>
      <c r="G250" s="205">
        <v>3</v>
      </c>
      <c r="H250" s="205">
        <v>0</v>
      </c>
      <c r="I250" s="205">
        <v>0</v>
      </c>
      <c r="J250" s="205">
        <v>0</v>
      </c>
      <c r="K250" s="205">
        <v>0</v>
      </c>
      <c r="L250" s="205">
        <v>0</v>
      </c>
      <c r="M250" s="205">
        <v>1</v>
      </c>
      <c r="N250" s="205">
        <v>0</v>
      </c>
      <c r="O250" s="205">
        <v>0</v>
      </c>
      <c r="P250" s="205">
        <v>0</v>
      </c>
      <c r="Q250" s="205">
        <v>0</v>
      </c>
      <c r="R250" s="205">
        <v>0</v>
      </c>
      <c r="S250" s="205">
        <v>0</v>
      </c>
      <c r="T250" s="205">
        <v>0</v>
      </c>
      <c r="U250" s="205">
        <v>0</v>
      </c>
      <c r="V250" s="205">
        <v>0</v>
      </c>
      <c r="W250" s="205">
        <v>0</v>
      </c>
      <c r="X250" s="205">
        <v>2</v>
      </c>
      <c r="Y250" s="205">
        <v>0</v>
      </c>
      <c r="Z250" s="205">
        <v>0</v>
      </c>
      <c r="AA250" s="205">
        <v>0</v>
      </c>
      <c r="AB250" s="205">
        <v>0</v>
      </c>
      <c r="AC250" s="205">
        <v>0</v>
      </c>
      <c r="AD250" s="205">
        <v>0</v>
      </c>
      <c r="AE250" s="205">
        <v>0</v>
      </c>
      <c r="AF250" s="205">
        <v>0</v>
      </c>
      <c r="AG250" s="205">
        <v>0</v>
      </c>
      <c r="AH250" s="205">
        <v>0</v>
      </c>
      <c r="AI250" s="205">
        <v>0</v>
      </c>
      <c r="AJ250" s="205">
        <v>0</v>
      </c>
      <c r="AK250" s="205">
        <v>0</v>
      </c>
      <c r="AL250" s="205">
        <v>0</v>
      </c>
      <c r="AM250" s="205">
        <v>0</v>
      </c>
      <c r="AN250" s="205">
        <v>0</v>
      </c>
      <c r="AO250" s="205">
        <v>0</v>
      </c>
      <c r="AP250" s="205">
        <v>0</v>
      </c>
      <c r="AQ250" s="205">
        <v>0</v>
      </c>
      <c r="AR250" s="205">
        <v>0</v>
      </c>
      <c r="AS250" s="205">
        <v>0</v>
      </c>
      <c r="AT250" s="205">
        <v>0</v>
      </c>
      <c r="AU250" s="205">
        <v>0</v>
      </c>
    </row>
    <row r="251" spans="1:47" x14ac:dyDescent="0.3">
      <c r="A251" s="203">
        <f t="shared" si="3"/>
        <v>4</v>
      </c>
      <c r="B251" s="203" t="str">
        <f t="shared" si="3"/>
        <v>SERBIA</v>
      </c>
      <c r="C251" s="203">
        <v>4</v>
      </c>
      <c r="E251" s="205">
        <v>3</v>
      </c>
      <c r="F251" s="206" t="s">
        <v>755</v>
      </c>
      <c r="G251" s="205">
        <v>13</v>
      </c>
      <c r="H251" s="205">
        <v>0</v>
      </c>
      <c r="I251" s="205">
        <v>0</v>
      </c>
      <c r="J251" s="205">
        <v>0</v>
      </c>
      <c r="K251" s="205">
        <v>0</v>
      </c>
      <c r="L251" s="205">
        <v>0</v>
      </c>
      <c r="M251" s="205">
        <v>0</v>
      </c>
      <c r="N251" s="205">
        <v>0</v>
      </c>
      <c r="O251" s="205">
        <v>0</v>
      </c>
      <c r="P251" s="205">
        <v>0</v>
      </c>
      <c r="Q251" s="205">
        <v>0</v>
      </c>
      <c r="R251" s="205">
        <v>0</v>
      </c>
      <c r="S251" s="205">
        <v>0</v>
      </c>
      <c r="T251" s="205">
        <v>0</v>
      </c>
      <c r="U251" s="205">
        <v>7</v>
      </c>
      <c r="V251" s="205">
        <v>0</v>
      </c>
      <c r="W251" s="205">
        <v>0</v>
      </c>
      <c r="X251" s="205">
        <v>0</v>
      </c>
      <c r="Y251" s="205">
        <v>0</v>
      </c>
      <c r="Z251" s="205">
        <v>0</v>
      </c>
      <c r="AA251" s="205">
        <v>0</v>
      </c>
      <c r="AB251" s="205">
        <v>0</v>
      </c>
      <c r="AC251" s="205">
        <v>0</v>
      </c>
      <c r="AD251" s="205">
        <v>0</v>
      </c>
      <c r="AE251" s="205">
        <v>0</v>
      </c>
      <c r="AF251" s="205">
        <v>0</v>
      </c>
      <c r="AG251" s="205">
        <v>0</v>
      </c>
      <c r="AH251" s="205">
        <v>0</v>
      </c>
      <c r="AI251" s="205">
        <v>0</v>
      </c>
      <c r="AJ251" s="205">
        <v>0</v>
      </c>
      <c r="AK251" s="205">
        <v>0</v>
      </c>
      <c r="AL251" s="205">
        <v>4</v>
      </c>
      <c r="AM251" s="205">
        <v>0</v>
      </c>
      <c r="AN251" s="205">
        <v>0</v>
      </c>
      <c r="AO251" s="205">
        <v>0</v>
      </c>
      <c r="AP251" s="205">
        <v>0</v>
      </c>
      <c r="AQ251" s="205">
        <v>0</v>
      </c>
      <c r="AR251" s="205">
        <v>0</v>
      </c>
      <c r="AS251" s="205">
        <v>0</v>
      </c>
      <c r="AT251" s="205">
        <v>1</v>
      </c>
      <c r="AU251" s="205">
        <v>1</v>
      </c>
    </row>
    <row r="252" spans="1:47" x14ac:dyDescent="0.3">
      <c r="A252" s="203">
        <f t="shared" si="3"/>
        <v>4</v>
      </c>
      <c r="B252" s="203" t="str">
        <f t="shared" si="3"/>
        <v>SEYCHELLES</v>
      </c>
      <c r="C252" s="203">
        <v>4</v>
      </c>
      <c r="E252" s="205">
        <v>3</v>
      </c>
      <c r="F252" s="206" t="s">
        <v>756</v>
      </c>
      <c r="G252" s="205">
        <v>0</v>
      </c>
      <c r="H252" s="205">
        <v>0</v>
      </c>
      <c r="I252" s="205">
        <v>0</v>
      </c>
      <c r="J252" s="205">
        <v>0</v>
      </c>
      <c r="K252" s="205">
        <v>0</v>
      </c>
      <c r="L252" s="205">
        <v>0</v>
      </c>
      <c r="M252" s="205">
        <v>0</v>
      </c>
      <c r="N252" s="205">
        <v>0</v>
      </c>
      <c r="O252" s="205">
        <v>0</v>
      </c>
      <c r="P252" s="205">
        <v>0</v>
      </c>
      <c r="Q252" s="205">
        <v>0</v>
      </c>
      <c r="R252" s="205">
        <v>0</v>
      </c>
      <c r="S252" s="205">
        <v>0</v>
      </c>
      <c r="T252" s="205">
        <v>0</v>
      </c>
      <c r="U252" s="205">
        <v>0</v>
      </c>
      <c r="V252" s="205">
        <v>0</v>
      </c>
      <c r="W252" s="205">
        <v>0</v>
      </c>
      <c r="X252" s="205">
        <v>0</v>
      </c>
      <c r="Y252" s="205">
        <v>0</v>
      </c>
      <c r="Z252" s="205">
        <v>0</v>
      </c>
      <c r="AA252" s="205">
        <v>0</v>
      </c>
      <c r="AB252" s="205">
        <v>0</v>
      </c>
      <c r="AC252" s="205">
        <v>0</v>
      </c>
      <c r="AD252" s="205">
        <v>0</v>
      </c>
      <c r="AE252" s="205">
        <v>0</v>
      </c>
      <c r="AF252" s="205">
        <v>0</v>
      </c>
      <c r="AG252" s="205">
        <v>0</v>
      </c>
      <c r="AH252" s="205">
        <v>0</v>
      </c>
      <c r="AI252" s="205">
        <v>0</v>
      </c>
      <c r="AJ252" s="205">
        <v>0</v>
      </c>
      <c r="AK252" s="205">
        <v>0</v>
      </c>
      <c r="AL252" s="205">
        <v>0</v>
      </c>
      <c r="AM252" s="205">
        <v>0</v>
      </c>
      <c r="AN252" s="205">
        <v>0</v>
      </c>
      <c r="AO252" s="205">
        <v>0</v>
      </c>
      <c r="AP252" s="205">
        <v>0</v>
      </c>
      <c r="AQ252" s="205">
        <v>0</v>
      </c>
      <c r="AR252" s="205">
        <v>0</v>
      </c>
      <c r="AS252" s="205">
        <v>0</v>
      </c>
      <c r="AT252" s="205">
        <v>0</v>
      </c>
      <c r="AU252" s="205">
        <v>0</v>
      </c>
    </row>
    <row r="253" spans="1:47" x14ac:dyDescent="0.3">
      <c r="A253" s="203">
        <f t="shared" si="3"/>
        <v>4</v>
      </c>
      <c r="B253" s="203" t="str">
        <f t="shared" si="3"/>
        <v>SIERRA LEONE</v>
      </c>
      <c r="C253" s="203">
        <v>4</v>
      </c>
      <c r="E253" s="205">
        <v>3</v>
      </c>
      <c r="F253" s="206" t="s">
        <v>563</v>
      </c>
      <c r="G253" s="205">
        <v>0</v>
      </c>
      <c r="H253" s="205">
        <v>0</v>
      </c>
      <c r="I253" s="205">
        <v>0</v>
      </c>
      <c r="J253" s="205">
        <v>0</v>
      </c>
      <c r="K253" s="205">
        <v>0</v>
      </c>
      <c r="L253" s="205">
        <v>0</v>
      </c>
      <c r="M253" s="205">
        <v>0</v>
      </c>
      <c r="N253" s="205">
        <v>0</v>
      </c>
      <c r="O253" s="205">
        <v>0</v>
      </c>
      <c r="P253" s="205">
        <v>0</v>
      </c>
      <c r="Q253" s="205">
        <v>0</v>
      </c>
      <c r="R253" s="205">
        <v>0</v>
      </c>
      <c r="S253" s="205">
        <v>0</v>
      </c>
      <c r="T253" s="205">
        <v>0</v>
      </c>
      <c r="U253" s="205">
        <v>0</v>
      </c>
      <c r="V253" s="205">
        <v>0</v>
      </c>
      <c r="W253" s="205">
        <v>0</v>
      </c>
      <c r="X253" s="205">
        <v>0</v>
      </c>
      <c r="Y253" s="205">
        <v>0</v>
      </c>
      <c r="Z253" s="205">
        <v>0</v>
      </c>
      <c r="AA253" s="205">
        <v>0</v>
      </c>
      <c r="AB253" s="205">
        <v>0</v>
      </c>
      <c r="AC253" s="205">
        <v>0</v>
      </c>
      <c r="AD253" s="205">
        <v>0</v>
      </c>
      <c r="AE253" s="205">
        <v>0</v>
      </c>
      <c r="AF253" s="205">
        <v>0</v>
      </c>
      <c r="AG253" s="205">
        <v>0</v>
      </c>
      <c r="AH253" s="205">
        <v>0</v>
      </c>
      <c r="AI253" s="205">
        <v>0</v>
      </c>
      <c r="AJ253" s="205">
        <v>0</v>
      </c>
      <c r="AK253" s="205">
        <v>0</v>
      </c>
      <c r="AL253" s="205">
        <v>0</v>
      </c>
      <c r="AM253" s="205">
        <v>0</v>
      </c>
      <c r="AN253" s="205">
        <v>0</v>
      </c>
      <c r="AO253" s="205">
        <v>0</v>
      </c>
      <c r="AP253" s="205">
        <v>0</v>
      </c>
      <c r="AQ253" s="205">
        <v>0</v>
      </c>
      <c r="AR253" s="205">
        <v>0</v>
      </c>
      <c r="AS253" s="205">
        <v>0</v>
      </c>
      <c r="AT253" s="205">
        <v>0</v>
      </c>
      <c r="AU253" s="205">
        <v>0</v>
      </c>
    </row>
    <row r="254" spans="1:47" x14ac:dyDescent="0.3">
      <c r="A254" s="203">
        <f t="shared" si="3"/>
        <v>4</v>
      </c>
      <c r="B254" s="203" t="str">
        <f t="shared" si="3"/>
        <v>SINGAPORE</v>
      </c>
      <c r="C254" s="203">
        <v>4</v>
      </c>
      <c r="E254" s="205">
        <v>3</v>
      </c>
      <c r="F254" s="206" t="s">
        <v>593</v>
      </c>
      <c r="G254" s="205">
        <v>4</v>
      </c>
      <c r="H254" s="205">
        <v>0</v>
      </c>
      <c r="I254" s="205">
        <v>0</v>
      </c>
      <c r="J254" s="205">
        <v>0</v>
      </c>
      <c r="K254" s="205">
        <v>0</v>
      </c>
      <c r="L254" s="205">
        <v>0</v>
      </c>
      <c r="M254" s="205">
        <v>0</v>
      </c>
      <c r="N254" s="205">
        <v>0</v>
      </c>
      <c r="O254" s="205">
        <v>0</v>
      </c>
      <c r="P254" s="205">
        <v>0</v>
      </c>
      <c r="Q254" s="205">
        <v>0</v>
      </c>
      <c r="R254" s="205">
        <v>0</v>
      </c>
      <c r="S254" s="205">
        <v>0</v>
      </c>
      <c r="T254" s="205">
        <v>0</v>
      </c>
      <c r="U254" s="205">
        <v>0</v>
      </c>
      <c r="V254" s="205">
        <v>0</v>
      </c>
      <c r="W254" s="205">
        <v>0</v>
      </c>
      <c r="X254" s="205">
        <v>4</v>
      </c>
      <c r="Y254" s="205">
        <v>0</v>
      </c>
      <c r="Z254" s="205">
        <v>0</v>
      </c>
      <c r="AA254" s="205">
        <v>0</v>
      </c>
      <c r="AB254" s="205">
        <v>0</v>
      </c>
      <c r="AC254" s="205">
        <v>0</v>
      </c>
      <c r="AD254" s="205">
        <v>0</v>
      </c>
      <c r="AE254" s="205">
        <v>0</v>
      </c>
      <c r="AF254" s="205">
        <v>0</v>
      </c>
      <c r="AG254" s="205">
        <v>0</v>
      </c>
      <c r="AH254" s="205">
        <v>0</v>
      </c>
      <c r="AI254" s="205">
        <v>0</v>
      </c>
      <c r="AJ254" s="205">
        <v>0</v>
      </c>
      <c r="AK254" s="205">
        <v>0</v>
      </c>
      <c r="AL254" s="205">
        <v>0</v>
      </c>
      <c r="AM254" s="205">
        <v>0</v>
      </c>
      <c r="AN254" s="205">
        <v>0</v>
      </c>
      <c r="AO254" s="205">
        <v>0</v>
      </c>
      <c r="AP254" s="205">
        <v>0</v>
      </c>
      <c r="AQ254" s="205">
        <v>0</v>
      </c>
      <c r="AR254" s="205">
        <v>0</v>
      </c>
      <c r="AS254" s="205">
        <v>0</v>
      </c>
      <c r="AT254" s="205">
        <v>0</v>
      </c>
      <c r="AU254" s="205">
        <v>0</v>
      </c>
    </row>
    <row r="255" spans="1:47" x14ac:dyDescent="0.3">
      <c r="A255" s="203">
        <f t="shared" si="3"/>
        <v>4</v>
      </c>
      <c r="B255" s="203" t="str">
        <f t="shared" si="3"/>
        <v>SINT MAARTEN</v>
      </c>
      <c r="C255" s="203">
        <v>4</v>
      </c>
      <c r="E255" s="205">
        <v>3</v>
      </c>
      <c r="F255" s="206" t="s">
        <v>757</v>
      </c>
      <c r="G255" s="205">
        <v>0</v>
      </c>
      <c r="H255" s="205">
        <v>0</v>
      </c>
      <c r="I255" s="205">
        <v>0</v>
      </c>
      <c r="J255" s="205">
        <v>0</v>
      </c>
      <c r="K255" s="205">
        <v>0</v>
      </c>
      <c r="L255" s="205">
        <v>0</v>
      </c>
      <c r="M255" s="205">
        <v>0</v>
      </c>
      <c r="N255" s="205">
        <v>0</v>
      </c>
      <c r="O255" s="205">
        <v>0</v>
      </c>
      <c r="P255" s="205">
        <v>0</v>
      </c>
      <c r="Q255" s="205">
        <v>0</v>
      </c>
      <c r="R255" s="205">
        <v>0</v>
      </c>
      <c r="S255" s="205">
        <v>0</v>
      </c>
      <c r="T255" s="205">
        <v>0</v>
      </c>
      <c r="U255" s="205">
        <v>0</v>
      </c>
      <c r="V255" s="205">
        <v>0</v>
      </c>
      <c r="W255" s="205">
        <v>0</v>
      </c>
      <c r="X255" s="205">
        <v>0</v>
      </c>
      <c r="Y255" s="205">
        <v>0</v>
      </c>
      <c r="Z255" s="205">
        <v>0</v>
      </c>
      <c r="AA255" s="205">
        <v>0</v>
      </c>
      <c r="AB255" s="205">
        <v>0</v>
      </c>
      <c r="AC255" s="205">
        <v>0</v>
      </c>
      <c r="AD255" s="205">
        <v>0</v>
      </c>
      <c r="AE255" s="205">
        <v>0</v>
      </c>
      <c r="AF255" s="205">
        <v>0</v>
      </c>
      <c r="AG255" s="205">
        <v>0</v>
      </c>
      <c r="AH255" s="205">
        <v>0</v>
      </c>
      <c r="AI255" s="205">
        <v>0</v>
      </c>
      <c r="AJ255" s="205">
        <v>0</v>
      </c>
      <c r="AK255" s="205">
        <v>0</v>
      </c>
      <c r="AL255" s="205">
        <v>0</v>
      </c>
      <c r="AM255" s="205">
        <v>0</v>
      </c>
      <c r="AN255" s="205">
        <v>0</v>
      </c>
      <c r="AO255" s="205">
        <v>0</v>
      </c>
      <c r="AP255" s="205">
        <v>0</v>
      </c>
      <c r="AQ255" s="205">
        <v>0</v>
      </c>
      <c r="AR255" s="205">
        <v>0</v>
      </c>
      <c r="AS255" s="205">
        <v>0</v>
      </c>
      <c r="AT255" s="205">
        <v>0</v>
      </c>
      <c r="AU255" s="205">
        <v>0</v>
      </c>
    </row>
    <row r="256" spans="1:47" x14ac:dyDescent="0.3">
      <c r="A256" s="203">
        <f t="shared" si="3"/>
        <v>4</v>
      </c>
      <c r="B256" s="203" t="str">
        <f t="shared" si="3"/>
        <v>SLOVAKIA</v>
      </c>
      <c r="C256" s="203">
        <v>4</v>
      </c>
      <c r="E256" s="205">
        <v>3</v>
      </c>
      <c r="F256" s="206" t="s">
        <v>758</v>
      </c>
      <c r="G256" s="205">
        <v>0</v>
      </c>
      <c r="H256" s="205">
        <v>0</v>
      </c>
      <c r="I256" s="205">
        <v>0</v>
      </c>
      <c r="J256" s="205">
        <v>0</v>
      </c>
      <c r="K256" s="205">
        <v>0</v>
      </c>
      <c r="L256" s="205">
        <v>0</v>
      </c>
      <c r="M256" s="205">
        <v>0</v>
      </c>
      <c r="N256" s="205">
        <v>0</v>
      </c>
      <c r="O256" s="205">
        <v>0</v>
      </c>
      <c r="P256" s="205">
        <v>0</v>
      </c>
      <c r="Q256" s="205">
        <v>0</v>
      </c>
      <c r="R256" s="205">
        <v>0</v>
      </c>
      <c r="S256" s="205">
        <v>0</v>
      </c>
      <c r="T256" s="205">
        <v>0</v>
      </c>
      <c r="U256" s="205">
        <v>0</v>
      </c>
      <c r="V256" s="205">
        <v>0</v>
      </c>
      <c r="W256" s="205">
        <v>0</v>
      </c>
      <c r="X256" s="205">
        <v>0</v>
      </c>
      <c r="Y256" s="205">
        <v>0</v>
      </c>
      <c r="Z256" s="205">
        <v>0</v>
      </c>
      <c r="AA256" s="205">
        <v>0</v>
      </c>
      <c r="AB256" s="205">
        <v>0</v>
      </c>
      <c r="AC256" s="205">
        <v>0</v>
      </c>
      <c r="AD256" s="205">
        <v>0</v>
      </c>
      <c r="AE256" s="205">
        <v>0</v>
      </c>
      <c r="AF256" s="205">
        <v>0</v>
      </c>
      <c r="AG256" s="205">
        <v>0</v>
      </c>
      <c r="AH256" s="205">
        <v>0</v>
      </c>
      <c r="AI256" s="205">
        <v>0</v>
      </c>
      <c r="AJ256" s="205">
        <v>0</v>
      </c>
      <c r="AK256" s="205">
        <v>0</v>
      </c>
      <c r="AL256" s="205">
        <v>0</v>
      </c>
      <c r="AM256" s="205">
        <v>0</v>
      </c>
      <c r="AN256" s="205">
        <v>0</v>
      </c>
      <c r="AO256" s="205">
        <v>0</v>
      </c>
      <c r="AP256" s="205">
        <v>0</v>
      </c>
      <c r="AQ256" s="205">
        <v>0</v>
      </c>
      <c r="AR256" s="205">
        <v>0</v>
      </c>
      <c r="AS256" s="205">
        <v>0</v>
      </c>
      <c r="AT256" s="205">
        <v>0</v>
      </c>
      <c r="AU256" s="205">
        <v>0</v>
      </c>
    </row>
    <row r="257" spans="1:47" x14ac:dyDescent="0.3">
      <c r="A257" s="203">
        <f t="shared" si="3"/>
        <v>4</v>
      </c>
      <c r="B257" s="203" t="str">
        <f t="shared" si="3"/>
        <v>SLOVENIA</v>
      </c>
      <c r="C257" s="203">
        <v>4</v>
      </c>
      <c r="E257" s="205">
        <v>3</v>
      </c>
      <c r="F257" s="206" t="s">
        <v>759</v>
      </c>
      <c r="G257" s="205">
        <v>0</v>
      </c>
      <c r="H257" s="205">
        <v>0</v>
      </c>
      <c r="I257" s="205">
        <v>0</v>
      </c>
      <c r="J257" s="205">
        <v>0</v>
      </c>
      <c r="K257" s="205">
        <v>0</v>
      </c>
      <c r="L257" s="205">
        <v>0</v>
      </c>
      <c r="M257" s="205">
        <v>0</v>
      </c>
      <c r="N257" s="205">
        <v>0</v>
      </c>
      <c r="O257" s="205">
        <v>0</v>
      </c>
      <c r="P257" s="205">
        <v>0</v>
      </c>
      <c r="Q257" s="205">
        <v>0</v>
      </c>
      <c r="R257" s="205">
        <v>0</v>
      </c>
      <c r="S257" s="205">
        <v>0</v>
      </c>
      <c r="T257" s="205">
        <v>0</v>
      </c>
      <c r="U257" s="205">
        <v>0</v>
      </c>
      <c r="V257" s="205">
        <v>0</v>
      </c>
      <c r="W257" s="205">
        <v>0</v>
      </c>
      <c r="X257" s="205">
        <v>0</v>
      </c>
      <c r="Y257" s="205">
        <v>0</v>
      </c>
      <c r="Z257" s="205">
        <v>0</v>
      </c>
      <c r="AA257" s="205">
        <v>0</v>
      </c>
      <c r="AB257" s="205">
        <v>0</v>
      </c>
      <c r="AC257" s="205">
        <v>0</v>
      </c>
      <c r="AD257" s="205">
        <v>0</v>
      </c>
      <c r="AE257" s="205">
        <v>0</v>
      </c>
      <c r="AF257" s="205">
        <v>0</v>
      </c>
      <c r="AG257" s="205">
        <v>0</v>
      </c>
      <c r="AH257" s="205">
        <v>0</v>
      </c>
      <c r="AI257" s="205">
        <v>0</v>
      </c>
      <c r="AJ257" s="205">
        <v>0</v>
      </c>
      <c r="AK257" s="205">
        <v>0</v>
      </c>
      <c r="AL257" s="205">
        <v>0</v>
      </c>
      <c r="AM257" s="205">
        <v>0</v>
      </c>
      <c r="AN257" s="205">
        <v>0</v>
      </c>
      <c r="AO257" s="205">
        <v>0</v>
      </c>
      <c r="AP257" s="205">
        <v>0</v>
      </c>
      <c r="AQ257" s="205">
        <v>0</v>
      </c>
      <c r="AR257" s="205">
        <v>0</v>
      </c>
      <c r="AS257" s="205">
        <v>0</v>
      </c>
      <c r="AT257" s="205">
        <v>0</v>
      </c>
      <c r="AU257" s="205">
        <v>0</v>
      </c>
    </row>
    <row r="258" spans="1:47" x14ac:dyDescent="0.3">
      <c r="A258" s="203">
        <f t="shared" si="3"/>
        <v>4</v>
      </c>
      <c r="B258" s="203" t="str">
        <f t="shared" si="3"/>
        <v>SOLOMON ISLANDS</v>
      </c>
      <c r="C258" s="203">
        <v>4</v>
      </c>
      <c r="E258" s="205">
        <v>3</v>
      </c>
      <c r="F258" s="206" t="s">
        <v>760</v>
      </c>
      <c r="G258" s="205">
        <v>0</v>
      </c>
      <c r="H258" s="205">
        <v>0</v>
      </c>
      <c r="I258" s="205">
        <v>0</v>
      </c>
      <c r="J258" s="205">
        <v>0</v>
      </c>
      <c r="K258" s="205">
        <v>0</v>
      </c>
      <c r="L258" s="205">
        <v>0</v>
      </c>
      <c r="M258" s="205">
        <v>0</v>
      </c>
      <c r="N258" s="205">
        <v>0</v>
      </c>
      <c r="O258" s="205">
        <v>0</v>
      </c>
      <c r="P258" s="205">
        <v>0</v>
      </c>
      <c r="Q258" s="205">
        <v>0</v>
      </c>
      <c r="R258" s="205">
        <v>0</v>
      </c>
      <c r="S258" s="205">
        <v>0</v>
      </c>
      <c r="T258" s="205">
        <v>0</v>
      </c>
      <c r="U258" s="205">
        <v>0</v>
      </c>
      <c r="V258" s="205">
        <v>0</v>
      </c>
      <c r="W258" s="205">
        <v>0</v>
      </c>
      <c r="X258" s="205">
        <v>0</v>
      </c>
      <c r="Y258" s="205">
        <v>0</v>
      </c>
      <c r="Z258" s="205">
        <v>0</v>
      </c>
      <c r="AA258" s="205">
        <v>0</v>
      </c>
      <c r="AB258" s="205">
        <v>0</v>
      </c>
      <c r="AC258" s="205">
        <v>0</v>
      </c>
      <c r="AD258" s="205">
        <v>0</v>
      </c>
      <c r="AE258" s="205">
        <v>0</v>
      </c>
      <c r="AF258" s="205">
        <v>0</v>
      </c>
      <c r="AG258" s="205">
        <v>0</v>
      </c>
      <c r="AH258" s="205">
        <v>0</v>
      </c>
      <c r="AI258" s="205">
        <v>0</v>
      </c>
      <c r="AJ258" s="205">
        <v>0</v>
      </c>
      <c r="AK258" s="205">
        <v>0</v>
      </c>
      <c r="AL258" s="205">
        <v>0</v>
      </c>
      <c r="AM258" s="205">
        <v>0</v>
      </c>
      <c r="AN258" s="205">
        <v>0</v>
      </c>
      <c r="AO258" s="205">
        <v>0</v>
      </c>
      <c r="AP258" s="205">
        <v>0</v>
      </c>
      <c r="AQ258" s="205">
        <v>0</v>
      </c>
      <c r="AR258" s="205">
        <v>0</v>
      </c>
      <c r="AS258" s="205">
        <v>0</v>
      </c>
      <c r="AT258" s="205">
        <v>0</v>
      </c>
      <c r="AU258" s="205">
        <v>0</v>
      </c>
    </row>
    <row r="259" spans="1:47" x14ac:dyDescent="0.3">
      <c r="A259" s="203">
        <f t="shared" ref="A259:B310" si="4">IF(C259&lt;&gt;"",C259,E259)</f>
        <v>4</v>
      </c>
      <c r="B259" s="203" t="str">
        <f t="shared" si="4"/>
        <v>SOMALIA</v>
      </c>
      <c r="C259" s="203">
        <v>4</v>
      </c>
      <c r="E259" s="205">
        <v>3</v>
      </c>
      <c r="F259" s="206" t="s">
        <v>761</v>
      </c>
      <c r="G259" s="205">
        <v>7</v>
      </c>
      <c r="H259" s="205">
        <v>0</v>
      </c>
      <c r="I259" s="205">
        <v>0</v>
      </c>
      <c r="J259" s="205">
        <v>0</v>
      </c>
      <c r="K259" s="205">
        <v>0</v>
      </c>
      <c r="L259" s="205">
        <v>0</v>
      </c>
      <c r="M259" s="205">
        <v>0</v>
      </c>
      <c r="N259" s="205">
        <v>0</v>
      </c>
      <c r="O259" s="205">
        <v>0</v>
      </c>
      <c r="P259" s="205">
        <v>0</v>
      </c>
      <c r="Q259" s="205">
        <v>0</v>
      </c>
      <c r="R259" s="205">
        <v>0</v>
      </c>
      <c r="S259" s="205">
        <v>0</v>
      </c>
      <c r="T259" s="205">
        <v>0</v>
      </c>
      <c r="U259" s="205">
        <v>0</v>
      </c>
      <c r="V259" s="205">
        <v>0</v>
      </c>
      <c r="W259" s="205">
        <v>0</v>
      </c>
      <c r="X259" s="205">
        <v>7</v>
      </c>
      <c r="Y259" s="205">
        <v>0</v>
      </c>
      <c r="Z259" s="205">
        <v>0</v>
      </c>
      <c r="AA259" s="205">
        <v>0</v>
      </c>
      <c r="AB259" s="205">
        <v>0</v>
      </c>
      <c r="AC259" s="205">
        <v>0</v>
      </c>
      <c r="AD259" s="205">
        <v>0</v>
      </c>
      <c r="AE259" s="205">
        <v>0</v>
      </c>
      <c r="AF259" s="205">
        <v>0</v>
      </c>
      <c r="AG259" s="205">
        <v>0</v>
      </c>
      <c r="AH259" s="205">
        <v>0</v>
      </c>
      <c r="AI259" s="205">
        <v>0</v>
      </c>
      <c r="AJ259" s="205">
        <v>0</v>
      </c>
      <c r="AK259" s="205">
        <v>0</v>
      </c>
      <c r="AL259" s="205">
        <v>0</v>
      </c>
      <c r="AM259" s="205">
        <v>0</v>
      </c>
      <c r="AN259" s="205">
        <v>0</v>
      </c>
      <c r="AO259" s="205">
        <v>0</v>
      </c>
      <c r="AP259" s="205">
        <v>0</v>
      </c>
      <c r="AQ259" s="205">
        <v>0</v>
      </c>
      <c r="AR259" s="205">
        <v>0</v>
      </c>
      <c r="AS259" s="205">
        <v>0</v>
      </c>
      <c r="AT259" s="205">
        <v>0</v>
      </c>
      <c r="AU259" s="205">
        <v>0</v>
      </c>
    </row>
    <row r="260" spans="1:47" x14ac:dyDescent="0.3">
      <c r="A260" s="203">
        <f t="shared" si="4"/>
        <v>4</v>
      </c>
      <c r="B260" s="203" t="str">
        <f t="shared" si="4"/>
        <v>SOUTH AFRICA</v>
      </c>
      <c r="C260" s="203">
        <v>4</v>
      </c>
      <c r="E260" s="205">
        <v>3</v>
      </c>
      <c r="F260" s="206" t="s">
        <v>561</v>
      </c>
      <c r="G260" s="205">
        <v>3</v>
      </c>
      <c r="H260" s="205">
        <v>0</v>
      </c>
      <c r="I260" s="205">
        <v>0</v>
      </c>
      <c r="J260" s="205">
        <v>0</v>
      </c>
      <c r="K260" s="205">
        <v>0</v>
      </c>
      <c r="L260" s="205">
        <v>0</v>
      </c>
      <c r="M260" s="205">
        <v>0</v>
      </c>
      <c r="N260" s="205">
        <v>0</v>
      </c>
      <c r="O260" s="205">
        <v>0</v>
      </c>
      <c r="P260" s="205">
        <v>0</v>
      </c>
      <c r="Q260" s="205">
        <v>0</v>
      </c>
      <c r="R260" s="205">
        <v>0</v>
      </c>
      <c r="S260" s="205">
        <v>0</v>
      </c>
      <c r="T260" s="205">
        <v>0</v>
      </c>
      <c r="U260" s="205">
        <v>0</v>
      </c>
      <c r="V260" s="205">
        <v>0</v>
      </c>
      <c r="W260" s="205">
        <v>0</v>
      </c>
      <c r="X260" s="205">
        <v>1</v>
      </c>
      <c r="Y260" s="205">
        <v>1</v>
      </c>
      <c r="Z260" s="205">
        <v>0</v>
      </c>
      <c r="AA260" s="205">
        <v>0</v>
      </c>
      <c r="AB260" s="205">
        <v>0</v>
      </c>
      <c r="AC260" s="205">
        <v>0</v>
      </c>
      <c r="AD260" s="205">
        <v>0</v>
      </c>
      <c r="AE260" s="205">
        <v>0</v>
      </c>
      <c r="AF260" s="205">
        <v>0</v>
      </c>
      <c r="AG260" s="205">
        <v>0</v>
      </c>
      <c r="AH260" s="205">
        <v>0</v>
      </c>
      <c r="AI260" s="205">
        <v>0</v>
      </c>
      <c r="AJ260" s="205">
        <v>0</v>
      </c>
      <c r="AK260" s="205">
        <v>0</v>
      </c>
      <c r="AL260" s="205">
        <v>1</v>
      </c>
      <c r="AM260" s="205">
        <v>0</v>
      </c>
      <c r="AN260" s="205">
        <v>0</v>
      </c>
      <c r="AO260" s="205">
        <v>0</v>
      </c>
      <c r="AP260" s="205">
        <v>0</v>
      </c>
      <c r="AQ260" s="205">
        <v>0</v>
      </c>
      <c r="AR260" s="205">
        <v>0</v>
      </c>
      <c r="AS260" s="205">
        <v>0</v>
      </c>
      <c r="AT260" s="205">
        <v>0</v>
      </c>
      <c r="AU260" s="205">
        <v>0</v>
      </c>
    </row>
    <row r="261" spans="1:47" x14ac:dyDescent="0.3">
      <c r="A261" s="203">
        <f t="shared" si="4"/>
        <v>4</v>
      </c>
      <c r="B261" s="203" t="str">
        <f t="shared" si="4"/>
        <v>SOUTH GEORGIA-SANDWICH ISLANDS</v>
      </c>
      <c r="C261" s="203">
        <v>4</v>
      </c>
      <c r="E261" s="205">
        <v>3</v>
      </c>
      <c r="F261" s="206" t="s">
        <v>762</v>
      </c>
      <c r="G261" s="205">
        <v>0</v>
      </c>
      <c r="H261" s="205">
        <v>0</v>
      </c>
      <c r="I261" s="205">
        <v>0</v>
      </c>
      <c r="J261" s="205">
        <v>0</v>
      </c>
      <c r="K261" s="205">
        <v>0</v>
      </c>
      <c r="L261" s="205">
        <v>0</v>
      </c>
      <c r="M261" s="205">
        <v>0</v>
      </c>
      <c r="N261" s="205">
        <v>0</v>
      </c>
      <c r="O261" s="205">
        <v>0</v>
      </c>
      <c r="P261" s="205">
        <v>0</v>
      </c>
      <c r="Q261" s="205">
        <v>0</v>
      </c>
      <c r="R261" s="205">
        <v>0</v>
      </c>
      <c r="S261" s="205">
        <v>0</v>
      </c>
      <c r="T261" s="205">
        <v>0</v>
      </c>
      <c r="U261" s="205">
        <v>0</v>
      </c>
      <c r="V261" s="205">
        <v>0</v>
      </c>
      <c r="W261" s="205">
        <v>0</v>
      </c>
      <c r="X261" s="205">
        <v>0</v>
      </c>
      <c r="Y261" s="205">
        <v>0</v>
      </c>
      <c r="Z261" s="205">
        <v>0</v>
      </c>
      <c r="AA261" s="205">
        <v>0</v>
      </c>
      <c r="AB261" s="205">
        <v>0</v>
      </c>
      <c r="AC261" s="205">
        <v>0</v>
      </c>
      <c r="AD261" s="205">
        <v>0</v>
      </c>
      <c r="AE261" s="205">
        <v>0</v>
      </c>
      <c r="AF261" s="205">
        <v>0</v>
      </c>
      <c r="AG261" s="205">
        <v>0</v>
      </c>
      <c r="AH261" s="205">
        <v>0</v>
      </c>
      <c r="AI261" s="205">
        <v>0</v>
      </c>
      <c r="AJ261" s="205">
        <v>0</v>
      </c>
      <c r="AK261" s="205">
        <v>0</v>
      </c>
      <c r="AL261" s="205">
        <v>0</v>
      </c>
      <c r="AM261" s="205">
        <v>0</v>
      </c>
      <c r="AN261" s="205">
        <v>0</v>
      </c>
      <c r="AO261" s="205">
        <v>0</v>
      </c>
      <c r="AP261" s="205">
        <v>0</v>
      </c>
      <c r="AQ261" s="205">
        <v>0</v>
      </c>
      <c r="AR261" s="205">
        <v>0</v>
      </c>
      <c r="AS261" s="205">
        <v>0</v>
      </c>
      <c r="AT261" s="205">
        <v>0</v>
      </c>
      <c r="AU261" s="205">
        <v>0</v>
      </c>
    </row>
    <row r="262" spans="1:47" x14ac:dyDescent="0.3">
      <c r="A262" s="203">
        <f t="shared" si="4"/>
        <v>4</v>
      </c>
      <c r="B262" s="203" t="str">
        <f t="shared" si="4"/>
        <v>SOUTH KOREA</v>
      </c>
      <c r="C262" s="203">
        <v>4</v>
      </c>
      <c r="E262" s="205">
        <v>3</v>
      </c>
      <c r="F262" s="206" t="s">
        <v>763</v>
      </c>
      <c r="G262" s="205">
        <v>94</v>
      </c>
      <c r="H262" s="205">
        <v>0</v>
      </c>
      <c r="I262" s="205">
        <v>0</v>
      </c>
      <c r="J262" s="205">
        <v>1</v>
      </c>
      <c r="K262" s="205">
        <v>0</v>
      </c>
      <c r="L262" s="205">
        <v>0</v>
      </c>
      <c r="M262" s="205">
        <v>0</v>
      </c>
      <c r="N262" s="205">
        <v>0</v>
      </c>
      <c r="O262" s="205">
        <v>0</v>
      </c>
      <c r="P262" s="205">
        <v>0</v>
      </c>
      <c r="Q262" s="205">
        <v>0</v>
      </c>
      <c r="R262" s="205">
        <v>0</v>
      </c>
      <c r="S262" s="205">
        <v>0</v>
      </c>
      <c r="T262" s="205">
        <v>1</v>
      </c>
      <c r="U262" s="205">
        <v>0</v>
      </c>
      <c r="V262" s="205">
        <v>0</v>
      </c>
      <c r="W262" s="205">
        <v>0</v>
      </c>
      <c r="X262" s="205">
        <v>67</v>
      </c>
      <c r="Y262" s="205">
        <v>1</v>
      </c>
      <c r="Z262" s="205">
        <v>0</v>
      </c>
      <c r="AA262" s="205">
        <v>0</v>
      </c>
      <c r="AB262" s="205">
        <v>0</v>
      </c>
      <c r="AC262" s="205">
        <v>0</v>
      </c>
      <c r="AD262" s="205">
        <v>0</v>
      </c>
      <c r="AE262" s="205">
        <v>0</v>
      </c>
      <c r="AF262" s="205">
        <v>0</v>
      </c>
      <c r="AG262" s="205">
        <v>0</v>
      </c>
      <c r="AH262" s="205">
        <v>8</v>
      </c>
      <c r="AI262" s="205">
        <v>0</v>
      </c>
      <c r="AJ262" s="205">
        <v>0</v>
      </c>
      <c r="AK262" s="205">
        <v>2</v>
      </c>
      <c r="AL262" s="205">
        <v>8</v>
      </c>
      <c r="AM262" s="205">
        <v>0</v>
      </c>
      <c r="AN262" s="205">
        <v>0</v>
      </c>
      <c r="AO262" s="205">
        <v>0</v>
      </c>
      <c r="AP262" s="205">
        <v>0</v>
      </c>
      <c r="AQ262" s="205">
        <v>0</v>
      </c>
      <c r="AR262" s="205">
        <v>1</v>
      </c>
      <c r="AS262" s="205">
        <v>1</v>
      </c>
      <c r="AT262" s="205">
        <v>0</v>
      </c>
      <c r="AU262" s="205">
        <v>4</v>
      </c>
    </row>
    <row r="263" spans="1:47" x14ac:dyDescent="0.3">
      <c r="A263" s="203">
        <f t="shared" si="4"/>
        <v>4</v>
      </c>
      <c r="B263" s="203" t="str">
        <f t="shared" si="4"/>
        <v>SOUTH SUDAN</v>
      </c>
      <c r="C263" s="203">
        <v>4</v>
      </c>
      <c r="E263" s="205">
        <v>3</v>
      </c>
      <c r="F263" s="206" t="s">
        <v>764</v>
      </c>
      <c r="G263" s="205">
        <v>0</v>
      </c>
      <c r="H263" s="205">
        <v>0</v>
      </c>
      <c r="I263" s="205">
        <v>0</v>
      </c>
      <c r="J263" s="205">
        <v>0</v>
      </c>
      <c r="K263" s="205">
        <v>0</v>
      </c>
      <c r="L263" s="205">
        <v>0</v>
      </c>
      <c r="M263" s="205">
        <v>0</v>
      </c>
      <c r="N263" s="205">
        <v>0</v>
      </c>
      <c r="O263" s="205">
        <v>0</v>
      </c>
      <c r="P263" s="205">
        <v>0</v>
      </c>
      <c r="Q263" s="205">
        <v>0</v>
      </c>
      <c r="R263" s="205">
        <v>0</v>
      </c>
      <c r="S263" s="205">
        <v>0</v>
      </c>
      <c r="T263" s="205">
        <v>0</v>
      </c>
      <c r="U263" s="205">
        <v>0</v>
      </c>
      <c r="V263" s="205">
        <v>0</v>
      </c>
      <c r="W263" s="205">
        <v>0</v>
      </c>
      <c r="X263" s="205">
        <v>0</v>
      </c>
      <c r="Y263" s="205">
        <v>0</v>
      </c>
      <c r="Z263" s="205">
        <v>0</v>
      </c>
      <c r="AA263" s="205">
        <v>0</v>
      </c>
      <c r="AB263" s="205">
        <v>0</v>
      </c>
      <c r="AC263" s="205">
        <v>0</v>
      </c>
      <c r="AD263" s="205">
        <v>0</v>
      </c>
      <c r="AE263" s="205">
        <v>0</v>
      </c>
      <c r="AF263" s="205">
        <v>0</v>
      </c>
      <c r="AG263" s="205">
        <v>0</v>
      </c>
      <c r="AH263" s="205">
        <v>0</v>
      </c>
      <c r="AI263" s="205">
        <v>0</v>
      </c>
      <c r="AJ263" s="205">
        <v>0</v>
      </c>
      <c r="AK263" s="205">
        <v>0</v>
      </c>
      <c r="AL263" s="205">
        <v>0</v>
      </c>
      <c r="AM263" s="205">
        <v>0</v>
      </c>
      <c r="AN263" s="205">
        <v>0</v>
      </c>
      <c r="AO263" s="205">
        <v>0</v>
      </c>
      <c r="AP263" s="205">
        <v>0</v>
      </c>
      <c r="AQ263" s="205">
        <v>0</v>
      </c>
      <c r="AR263" s="205">
        <v>0</v>
      </c>
      <c r="AS263" s="205">
        <v>0</v>
      </c>
      <c r="AT263" s="205">
        <v>0</v>
      </c>
      <c r="AU263" s="205">
        <v>0</v>
      </c>
    </row>
    <row r="264" spans="1:47" x14ac:dyDescent="0.3">
      <c r="A264" s="203">
        <f t="shared" si="4"/>
        <v>4</v>
      </c>
      <c r="B264" s="203" t="str">
        <f t="shared" si="4"/>
        <v>SPAIN</v>
      </c>
      <c r="C264" s="203">
        <v>4</v>
      </c>
      <c r="E264" s="205">
        <v>3</v>
      </c>
      <c r="F264" s="206" t="s">
        <v>518</v>
      </c>
      <c r="G264" s="205">
        <v>2</v>
      </c>
      <c r="H264" s="205">
        <v>0</v>
      </c>
      <c r="I264" s="205">
        <v>0</v>
      </c>
      <c r="J264" s="205">
        <v>0</v>
      </c>
      <c r="K264" s="205">
        <v>0</v>
      </c>
      <c r="L264" s="205">
        <v>0</v>
      </c>
      <c r="M264" s="205">
        <v>0</v>
      </c>
      <c r="N264" s="205">
        <v>0</v>
      </c>
      <c r="O264" s="205">
        <v>0</v>
      </c>
      <c r="P264" s="205">
        <v>0</v>
      </c>
      <c r="Q264" s="205">
        <v>0</v>
      </c>
      <c r="R264" s="205">
        <v>0</v>
      </c>
      <c r="S264" s="205">
        <v>0</v>
      </c>
      <c r="T264" s="205">
        <v>0</v>
      </c>
      <c r="U264" s="205">
        <v>0</v>
      </c>
      <c r="V264" s="205">
        <v>0</v>
      </c>
      <c r="W264" s="205">
        <v>0</v>
      </c>
      <c r="X264" s="205">
        <v>2</v>
      </c>
      <c r="Y264" s="205">
        <v>0</v>
      </c>
      <c r="Z264" s="205">
        <v>0</v>
      </c>
      <c r="AA264" s="205">
        <v>0</v>
      </c>
      <c r="AB264" s="205">
        <v>0</v>
      </c>
      <c r="AC264" s="205">
        <v>0</v>
      </c>
      <c r="AD264" s="205">
        <v>0</v>
      </c>
      <c r="AE264" s="205">
        <v>0</v>
      </c>
      <c r="AF264" s="205">
        <v>0</v>
      </c>
      <c r="AG264" s="205">
        <v>0</v>
      </c>
      <c r="AH264" s="205">
        <v>0</v>
      </c>
      <c r="AI264" s="205">
        <v>0</v>
      </c>
      <c r="AJ264" s="205">
        <v>0</v>
      </c>
      <c r="AK264" s="205">
        <v>0</v>
      </c>
      <c r="AL264" s="205">
        <v>0</v>
      </c>
      <c r="AM264" s="205">
        <v>0</v>
      </c>
      <c r="AN264" s="205">
        <v>0</v>
      </c>
      <c r="AO264" s="205">
        <v>0</v>
      </c>
      <c r="AP264" s="205">
        <v>0</v>
      </c>
      <c r="AQ264" s="205">
        <v>0</v>
      </c>
      <c r="AR264" s="205">
        <v>0</v>
      </c>
      <c r="AS264" s="205">
        <v>0</v>
      </c>
      <c r="AT264" s="205">
        <v>0</v>
      </c>
      <c r="AU264" s="205">
        <v>0</v>
      </c>
    </row>
    <row r="265" spans="1:47" x14ac:dyDescent="0.3">
      <c r="A265" s="203">
        <f t="shared" si="4"/>
        <v>4</v>
      </c>
      <c r="B265" s="203" t="str">
        <f t="shared" si="4"/>
        <v>SRI LANKA</v>
      </c>
      <c r="C265" s="203">
        <v>4</v>
      </c>
      <c r="E265" s="205">
        <v>3</v>
      </c>
      <c r="F265" s="206" t="s">
        <v>765</v>
      </c>
      <c r="G265" s="205">
        <v>4</v>
      </c>
      <c r="H265" s="205">
        <v>0</v>
      </c>
      <c r="I265" s="205">
        <v>0</v>
      </c>
      <c r="J265" s="205">
        <v>0</v>
      </c>
      <c r="K265" s="205">
        <v>0</v>
      </c>
      <c r="L265" s="205">
        <v>0</v>
      </c>
      <c r="M265" s="205">
        <v>0</v>
      </c>
      <c r="N265" s="205">
        <v>0</v>
      </c>
      <c r="O265" s="205">
        <v>0</v>
      </c>
      <c r="P265" s="205">
        <v>0</v>
      </c>
      <c r="Q265" s="205">
        <v>0</v>
      </c>
      <c r="R265" s="205">
        <v>0</v>
      </c>
      <c r="S265" s="205">
        <v>0</v>
      </c>
      <c r="T265" s="205">
        <v>0</v>
      </c>
      <c r="U265" s="205">
        <v>0</v>
      </c>
      <c r="V265" s="205">
        <v>0</v>
      </c>
      <c r="W265" s="205">
        <v>0</v>
      </c>
      <c r="X265" s="205">
        <v>1</v>
      </c>
      <c r="Y265" s="205">
        <v>0</v>
      </c>
      <c r="Z265" s="205">
        <v>0</v>
      </c>
      <c r="AA265" s="205">
        <v>0</v>
      </c>
      <c r="AB265" s="205">
        <v>0</v>
      </c>
      <c r="AC265" s="205">
        <v>0</v>
      </c>
      <c r="AD265" s="205">
        <v>0</v>
      </c>
      <c r="AE265" s="205">
        <v>0</v>
      </c>
      <c r="AF265" s="205">
        <v>0</v>
      </c>
      <c r="AG265" s="205">
        <v>0</v>
      </c>
      <c r="AH265" s="205">
        <v>0</v>
      </c>
      <c r="AI265" s="205">
        <v>0</v>
      </c>
      <c r="AJ265" s="205">
        <v>0</v>
      </c>
      <c r="AK265" s="205">
        <v>0</v>
      </c>
      <c r="AL265" s="205">
        <v>3</v>
      </c>
      <c r="AM265" s="205">
        <v>0</v>
      </c>
      <c r="AN265" s="205">
        <v>0</v>
      </c>
      <c r="AO265" s="205">
        <v>0</v>
      </c>
      <c r="AP265" s="205">
        <v>0</v>
      </c>
      <c r="AQ265" s="205">
        <v>0</v>
      </c>
      <c r="AR265" s="205">
        <v>0</v>
      </c>
      <c r="AS265" s="205">
        <v>0</v>
      </c>
      <c r="AT265" s="205">
        <v>0</v>
      </c>
      <c r="AU265" s="205">
        <v>0</v>
      </c>
    </row>
    <row r="266" spans="1:47" x14ac:dyDescent="0.3">
      <c r="A266" s="203">
        <f t="shared" si="4"/>
        <v>4</v>
      </c>
      <c r="B266" s="203" t="str">
        <f t="shared" si="4"/>
        <v>ST. BARTHÉLEMY</v>
      </c>
      <c r="C266" s="203">
        <v>4</v>
      </c>
      <c r="E266" s="205">
        <v>3</v>
      </c>
      <c r="F266" s="206" t="s">
        <v>766</v>
      </c>
      <c r="G266" s="205">
        <v>0</v>
      </c>
      <c r="H266" s="205">
        <v>0</v>
      </c>
      <c r="I266" s="205">
        <v>0</v>
      </c>
      <c r="J266" s="205">
        <v>0</v>
      </c>
      <c r="K266" s="205">
        <v>0</v>
      </c>
      <c r="L266" s="205">
        <v>0</v>
      </c>
      <c r="M266" s="205">
        <v>0</v>
      </c>
      <c r="N266" s="205">
        <v>0</v>
      </c>
      <c r="O266" s="205">
        <v>0</v>
      </c>
      <c r="P266" s="205">
        <v>0</v>
      </c>
      <c r="Q266" s="205">
        <v>0</v>
      </c>
      <c r="R266" s="205">
        <v>0</v>
      </c>
      <c r="S266" s="205">
        <v>0</v>
      </c>
      <c r="T266" s="205">
        <v>0</v>
      </c>
      <c r="U266" s="205">
        <v>0</v>
      </c>
      <c r="V266" s="205">
        <v>0</v>
      </c>
      <c r="W266" s="205">
        <v>0</v>
      </c>
      <c r="X266" s="205">
        <v>0</v>
      </c>
      <c r="Y266" s="205">
        <v>0</v>
      </c>
      <c r="Z266" s="205">
        <v>0</v>
      </c>
      <c r="AA266" s="205">
        <v>0</v>
      </c>
      <c r="AB266" s="205">
        <v>0</v>
      </c>
      <c r="AC266" s="205">
        <v>0</v>
      </c>
      <c r="AD266" s="205">
        <v>0</v>
      </c>
      <c r="AE266" s="205">
        <v>0</v>
      </c>
      <c r="AF266" s="205">
        <v>0</v>
      </c>
      <c r="AG266" s="205">
        <v>0</v>
      </c>
      <c r="AH266" s="205">
        <v>0</v>
      </c>
      <c r="AI266" s="205">
        <v>0</v>
      </c>
      <c r="AJ266" s="205">
        <v>0</v>
      </c>
      <c r="AK266" s="205">
        <v>0</v>
      </c>
      <c r="AL266" s="205">
        <v>0</v>
      </c>
      <c r="AM266" s="205">
        <v>0</v>
      </c>
      <c r="AN266" s="205">
        <v>0</v>
      </c>
      <c r="AO266" s="205">
        <v>0</v>
      </c>
      <c r="AP266" s="205">
        <v>0</v>
      </c>
      <c r="AQ266" s="205">
        <v>0</v>
      </c>
      <c r="AR266" s="205">
        <v>0</v>
      </c>
      <c r="AS266" s="205">
        <v>0</v>
      </c>
      <c r="AT266" s="205">
        <v>0</v>
      </c>
      <c r="AU266" s="205">
        <v>0</v>
      </c>
    </row>
    <row r="267" spans="1:47" x14ac:dyDescent="0.3">
      <c r="A267" s="203">
        <f t="shared" si="4"/>
        <v>4</v>
      </c>
      <c r="B267" s="203" t="str">
        <f t="shared" si="4"/>
        <v>ST. HELENA</v>
      </c>
      <c r="C267" s="203">
        <v>4</v>
      </c>
      <c r="E267" s="205">
        <v>3</v>
      </c>
      <c r="F267" s="206" t="s">
        <v>767</v>
      </c>
      <c r="G267" s="205">
        <v>0</v>
      </c>
      <c r="H267" s="205">
        <v>0</v>
      </c>
      <c r="I267" s="205">
        <v>0</v>
      </c>
      <c r="J267" s="205">
        <v>0</v>
      </c>
      <c r="K267" s="205">
        <v>0</v>
      </c>
      <c r="L267" s="205">
        <v>0</v>
      </c>
      <c r="M267" s="205">
        <v>0</v>
      </c>
      <c r="N267" s="205">
        <v>0</v>
      </c>
      <c r="O267" s="205">
        <v>0</v>
      </c>
      <c r="P267" s="205">
        <v>0</v>
      </c>
      <c r="Q267" s="205">
        <v>0</v>
      </c>
      <c r="R267" s="205">
        <v>0</v>
      </c>
      <c r="S267" s="205">
        <v>0</v>
      </c>
      <c r="T267" s="205">
        <v>0</v>
      </c>
      <c r="U267" s="205">
        <v>0</v>
      </c>
      <c r="V267" s="205">
        <v>0</v>
      </c>
      <c r="W267" s="205">
        <v>0</v>
      </c>
      <c r="X267" s="205">
        <v>0</v>
      </c>
      <c r="Y267" s="205">
        <v>0</v>
      </c>
      <c r="Z267" s="205">
        <v>0</v>
      </c>
      <c r="AA267" s="205">
        <v>0</v>
      </c>
      <c r="AB267" s="205">
        <v>0</v>
      </c>
      <c r="AC267" s="205">
        <v>0</v>
      </c>
      <c r="AD267" s="205">
        <v>0</v>
      </c>
      <c r="AE267" s="205">
        <v>0</v>
      </c>
      <c r="AF267" s="205">
        <v>0</v>
      </c>
      <c r="AG267" s="205">
        <v>0</v>
      </c>
      <c r="AH267" s="205">
        <v>0</v>
      </c>
      <c r="AI267" s="205">
        <v>0</v>
      </c>
      <c r="AJ267" s="205">
        <v>0</v>
      </c>
      <c r="AK267" s="205">
        <v>0</v>
      </c>
      <c r="AL267" s="205">
        <v>0</v>
      </c>
      <c r="AM267" s="205">
        <v>0</v>
      </c>
      <c r="AN267" s="205">
        <v>0</v>
      </c>
      <c r="AO267" s="205">
        <v>0</v>
      </c>
      <c r="AP267" s="205">
        <v>0</v>
      </c>
      <c r="AQ267" s="205">
        <v>0</v>
      </c>
      <c r="AR267" s="205">
        <v>0</v>
      </c>
      <c r="AS267" s="205">
        <v>0</v>
      </c>
      <c r="AT267" s="205">
        <v>0</v>
      </c>
      <c r="AU267" s="205">
        <v>0</v>
      </c>
    </row>
    <row r="268" spans="1:47" x14ac:dyDescent="0.3">
      <c r="A268" s="203">
        <f t="shared" si="4"/>
        <v>4</v>
      </c>
      <c r="B268" s="203" t="str">
        <f t="shared" si="4"/>
        <v>ST. KITTS NEVIS</v>
      </c>
      <c r="C268" s="203">
        <v>4</v>
      </c>
      <c r="E268" s="205">
        <v>3</v>
      </c>
      <c r="F268" s="206" t="s">
        <v>768</v>
      </c>
      <c r="G268" s="205">
        <v>0</v>
      </c>
      <c r="H268" s="205">
        <v>0</v>
      </c>
      <c r="I268" s="205">
        <v>0</v>
      </c>
      <c r="J268" s="205">
        <v>0</v>
      </c>
      <c r="K268" s="205">
        <v>0</v>
      </c>
      <c r="L268" s="205">
        <v>0</v>
      </c>
      <c r="M268" s="205">
        <v>0</v>
      </c>
      <c r="N268" s="205">
        <v>0</v>
      </c>
      <c r="O268" s="205">
        <v>0</v>
      </c>
      <c r="P268" s="205">
        <v>0</v>
      </c>
      <c r="Q268" s="205">
        <v>0</v>
      </c>
      <c r="R268" s="205">
        <v>0</v>
      </c>
      <c r="S268" s="205">
        <v>0</v>
      </c>
      <c r="T268" s="205">
        <v>0</v>
      </c>
      <c r="U268" s="205">
        <v>0</v>
      </c>
      <c r="V268" s="205">
        <v>0</v>
      </c>
      <c r="W268" s="205">
        <v>0</v>
      </c>
      <c r="X268" s="205">
        <v>0</v>
      </c>
      <c r="Y268" s="205">
        <v>0</v>
      </c>
      <c r="Z268" s="205">
        <v>0</v>
      </c>
      <c r="AA268" s="205">
        <v>0</v>
      </c>
      <c r="AB268" s="205">
        <v>0</v>
      </c>
      <c r="AC268" s="205">
        <v>0</v>
      </c>
      <c r="AD268" s="205">
        <v>0</v>
      </c>
      <c r="AE268" s="205">
        <v>0</v>
      </c>
      <c r="AF268" s="205">
        <v>0</v>
      </c>
      <c r="AG268" s="205">
        <v>0</v>
      </c>
      <c r="AH268" s="205">
        <v>0</v>
      </c>
      <c r="AI268" s="205">
        <v>0</v>
      </c>
      <c r="AJ268" s="205">
        <v>0</v>
      </c>
      <c r="AK268" s="205">
        <v>0</v>
      </c>
      <c r="AL268" s="205">
        <v>0</v>
      </c>
      <c r="AM268" s="205">
        <v>0</v>
      </c>
      <c r="AN268" s="205">
        <v>0</v>
      </c>
      <c r="AO268" s="205">
        <v>0</v>
      </c>
      <c r="AP268" s="205">
        <v>0</v>
      </c>
      <c r="AQ268" s="205">
        <v>0</v>
      </c>
      <c r="AR268" s="205">
        <v>0</v>
      </c>
      <c r="AS268" s="205">
        <v>0</v>
      </c>
      <c r="AT268" s="205">
        <v>0</v>
      </c>
      <c r="AU268" s="205">
        <v>0</v>
      </c>
    </row>
    <row r="269" spans="1:47" x14ac:dyDescent="0.3">
      <c r="A269" s="203">
        <f t="shared" si="4"/>
        <v>4</v>
      </c>
      <c r="B269" s="203" t="str">
        <f t="shared" si="4"/>
        <v>ST. LUCIA</v>
      </c>
      <c r="C269" s="203">
        <v>4</v>
      </c>
      <c r="E269" s="205">
        <v>3</v>
      </c>
      <c r="F269" s="206" t="s">
        <v>769</v>
      </c>
      <c r="G269" s="205">
        <v>0</v>
      </c>
      <c r="H269" s="205">
        <v>0</v>
      </c>
      <c r="I269" s="205">
        <v>0</v>
      </c>
      <c r="J269" s="205">
        <v>0</v>
      </c>
      <c r="K269" s="205">
        <v>0</v>
      </c>
      <c r="L269" s="205">
        <v>0</v>
      </c>
      <c r="M269" s="205">
        <v>0</v>
      </c>
      <c r="N269" s="205">
        <v>0</v>
      </c>
      <c r="O269" s="205">
        <v>0</v>
      </c>
      <c r="P269" s="205">
        <v>0</v>
      </c>
      <c r="Q269" s="205">
        <v>0</v>
      </c>
      <c r="R269" s="205">
        <v>0</v>
      </c>
      <c r="S269" s="205">
        <v>0</v>
      </c>
      <c r="T269" s="205">
        <v>0</v>
      </c>
      <c r="U269" s="205">
        <v>0</v>
      </c>
      <c r="V269" s="205">
        <v>0</v>
      </c>
      <c r="W269" s="205">
        <v>0</v>
      </c>
      <c r="X269" s="205">
        <v>0</v>
      </c>
      <c r="Y269" s="205">
        <v>0</v>
      </c>
      <c r="Z269" s="205">
        <v>0</v>
      </c>
      <c r="AA269" s="205">
        <v>0</v>
      </c>
      <c r="AB269" s="205">
        <v>0</v>
      </c>
      <c r="AC269" s="205">
        <v>0</v>
      </c>
      <c r="AD269" s="205">
        <v>0</v>
      </c>
      <c r="AE269" s="205">
        <v>0</v>
      </c>
      <c r="AF269" s="205">
        <v>0</v>
      </c>
      <c r="AG269" s="205">
        <v>0</v>
      </c>
      <c r="AH269" s="205">
        <v>0</v>
      </c>
      <c r="AI269" s="205">
        <v>0</v>
      </c>
      <c r="AJ269" s="205">
        <v>0</v>
      </c>
      <c r="AK269" s="205">
        <v>0</v>
      </c>
      <c r="AL269" s="205">
        <v>0</v>
      </c>
      <c r="AM269" s="205">
        <v>0</v>
      </c>
      <c r="AN269" s="205">
        <v>0</v>
      </c>
      <c r="AO269" s="205">
        <v>0</v>
      </c>
      <c r="AP269" s="205">
        <v>0</v>
      </c>
      <c r="AQ269" s="205">
        <v>0</v>
      </c>
      <c r="AR269" s="205">
        <v>0</v>
      </c>
      <c r="AS269" s="205">
        <v>0</v>
      </c>
      <c r="AT269" s="205">
        <v>0</v>
      </c>
      <c r="AU269" s="205">
        <v>0</v>
      </c>
    </row>
    <row r="270" spans="1:47" x14ac:dyDescent="0.3">
      <c r="A270" s="203">
        <f t="shared" si="4"/>
        <v>4</v>
      </c>
      <c r="B270" s="203" t="str">
        <f t="shared" si="4"/>
        <v>ST. PIERRE AND MIQUELON</v>
      </c>
      <c r="C270" s="203">
        <v>4</v>
      </c>
      <c r="E270" s="205">
        <v>3</v>
      </c>
      <c r="F270" s="206" t="s">
        <v>770</v>
      </c>
      <c r="G270" s="205">
        <v>0</v>
      </c>
      <c r="H270" s="205">
        <v>0</v>
      </c>
      <c r="I270" s="205">
        <v>0</v>
      </c>
      <c r="J270" s="205">
        <v>0</v>
      </c>
      <c r="K270" s="205">
        <v>0</v>
      </c>
      <c r="L270" s="205">
        <v>0</v>
      </c>
      <c r="M270" s="205">
        <v>0</v>
      </c>
      <c r="N270" s="205">
        <v>0</v>
      </c>
      <c r="O270" s="205">
        <v>0</v>
      </c>
      <c r="P270" s="205">
        <v>0</v>
      </c>
      <c r="Q270" s="205">
        <v>0</v>
      </c>
      <c r="R270" s="205">
        <v>0</v>
      </c>
      <c r="S270" s="205">
        <v>0</v>
      </c>
      <c r="T270" s="205">
        <v>0</v>
      </c>
      <c r="U270" s="205">
        <v>0</v>
      </c>
      <c r="V270" s="205">
        <v>0</v>
      </c>
      <c r="W270" s="205">
        <v>0</v>
      </c>
      <c r="X270" s="205">
        <v>0</v>
      </c>
      <c r="Y270" s="205">
        <v>0</v>
      </c>
      <c r="Z270" s="205">
        <v>0</v>
      </c>
      <c r="AA270" s="205">
        <v>0</v>
      </c>
      <c r="AB270" s="205">
        <v>0</v>
      </c>
      <c r="AC270" s="205">
        <v>0</v>
      </c>
      <c r="AD270" s="205">
        <v>0</v>
      </c>
      <c r="AE270" s="205">
        <v>0</v>
      </c>
      <c r="AF270" s="205">
        <v>0</v>
      </c>
      <c r="AG270" s="205">
        <v>0</v>
      </c>
      <c r="AH270" s="205">
        <v>0</v>
      </c>
      <c r="AI270" s="205">
        <v>0</v>
      </c>
      <c r="AJ270" s="205">
        <v>0</v>
      </c>
      <c r="AK270" s="205">
        <v>0</v>
      </c>
      <c r="AL270" s="205">
        <v>0</v>
      </c>
      <c r="AM270" s="205">
        <v>0</v>
      </c>
      <c r="AN270" s="205">
        <v>0</v>
      </c>
      <c r="AO270" s="205">
        <v>0</v>
      </c>
      <c r="AP270" s="205">
        <v>0</v>
      </c>
      <c r="AQ270" s="205">
        <v>0</v>
      </c>
      <c r="AR270" s="205">
        <v>0</v>
      </c>
      <c r="AS270" s="205">
        <v>0</v>
      </c>
      <c r="AT270" s="205">
        <v>0</v>
      </c>
      <c r="AU270" s="205">
        <v>0</v>
      </c>
    </row>
    <row r="271" spans="1:47" x14ac:dyDescent="0.3">
      <c r="A271" s="203">
        <f t="shared" si="4"/>
        <v>4</v>
      </c>
      <c r="B271" s="203" t="str">
        <f t="shared" si="4"/>
        <v>ST. VINCENT AND THE GRENADINES</v>
      </c>
      <c r="C271" s="203">
        <v>4</v>
      </c>
      <c r="E271" s="205">
        <v>3</v>
      </c>
      <c r="F271" s="206" t="s">
        <v>771</v>
      </c>
      <c r="G271" s="205">
        <v>0</v>
      </c>
      <c r="H271" s="205">
        <v>0</v>
      </c>
      <c r="I271" s="205">
        <v>0</v>
      </c>
      <c r="J271" s="205">
        <v>0</v>
      </c>
      <c r="K271" s="205">
        <v>0</v>
      </c>
      <c r="L271" s="205">
        <v>0</v>
      </c>
      <c r="M271" s="205">
        <v>0</v>
      </c>
      <c r="N271" s="205">
        <v>0</v>
      </c>
      <c r="O271" s="205">
        <v>0</v>
      </c>
      <c r="P271" s="205">
        <v>0</v>
      </c>
      <c r="Q271" s="205">
        <v>0</v>
      </c>
      <c r="R271" s="205">
        <v>0</v>
      </c>
      <c r="S271" s="205">
        <v>0</v>
      </c>
      <c r="T271" s="205">
        <v>0</v>
      </c>
      <c r="U271" s="205">
        <v>0</v>
      </c>
      <c r="V271" s="205">
        <v>0</v>
      </c>
      <c r="W271" s="205">
        <v>0</v>
      </c>
      <c r="X271" s="205">
        <v>0</v>
      </c>
      <c r="Y271" s="205">
        <v>0</v>
      </c>
      <c r="Z271" s="205">
        <v>0</v>
      </c>
      <c r="AA271" s="205">
        <v>0</v>
      </c>
      <c r="AB271" s="205">
        <v>0</v>
      </c>
      <c r="AC271" s="205">
        <v>0</v>
      </c>
      <c r="AD271" s="205">
        <v>0</v>
      </c>
      <c r="AE271" s="205">
        <v>0</v>
      </c>
      <c r="AF271" s="205">
        <v>0</v>
      </c>
      <c r="AG271" s="205">
        <v>0</v>
      </c>
      <c r="AH271" s="205">
        <v>0</v>
      </c>
      <c r="AI271" s="205">
        <v>0</v>
      </c>
      <c r="AJ271" s="205">
        <v>0</v>
      </c>
      <c r="AK271" s="205">
        <v>0</v>
      </c>
      <c r="AL271" s="205">
        <v>0</v>
      </c>
      <c r="AM271" s="205">
        <v>0</v>
      </c>
      <c r="AN271" s="205">
        <v>0</v>
      </c>
      <c r="AO271" s="205">
        <v>0</v>
      </c>
      <c r="AP271" s="205">
        <v>0</v>
      </c>
      <c r="AQ271" s="205">
        <v>0</v>
      </c>
      <c r="AR271" s="205">
        <v>0</v>
      </c>
      <c r="AS271" s="205">
        <v>0</v>
      </c>
      <c r="AT271" s="205">
        <v>0</v>
      </c>
      <c r="AU271" s="205">
        <v>0</v>
      </c>
    </row>
    <row r="272" spans="1:47" x14ac:dyDescent="0.3">
      <c r="A272" s="203">
        <f t="shared" si="4"/>
        <v>4</v>
      </c>
      <c r="B272" s="203" t="str">
        <f t="shared" si="4"/>
        <v>SUDAN</v>
      </c>
      <c r="C272" s="203">
        <v>4</v>
      </c>
      <c r="E272" s="205">
        <v>3</v>
      </c>
      <c r="F272" s="206" t="s">
        <v>567</v>
      </c>
      <c r="G272" s="205">
        <v>0</v>
      </c>
      <c r="H272" s="205">
        <v>0</v>
      </c>
      <c r="I272" s="205">
        <v>0</v>
      </c>
      <c r="J272" s="205">
        <v>0</v>
      </c>
      <c r="K272" s="205">
        <v>0</v>
      </c>
      <c r="L272" s="205">
        <v>0</v>
      </c>
      <c r="M272" s="205">
        <v>0</v>
      </c>
      <c r="N272" s="205">
        <v>0</v>
      </c>
      <c r="O272" s="205">
        <v>0</v>
      </c>
      <c r="P272" s="205">
        <v>0</v>
      </c>
      <c r="Q272" s="205">
        <v>0</v>
      </c>
      <c r="R272" s="205">
        <v>0</v>
      </c>
      <c r="S272" s="205">
        <v>0</v>
      </c>
      <c r="T272" s="205">
        <v>0</v>
      </c>
      <c r="U272" s="205">
        <v>0</v>
      </c>
      <c r="V272" s="205">
        <v>0</v>
      </c>
      <c r="W272" s="205">
        <v>0</v>
      </c>
      <c r="X272" s="205">
        <v>0</v>
      </c>
      <c r="Y272" s="205">
        <v>0</v>
      </c>
      <c r="Z272" s="205">
        <v>0</v>
      </c>
      <c r="AA272" s="205">
        <v>0</v>
      </c>
      <c r="AB272" s="205">
        <v>0</v>
      </c>
      <c r="AC272" s="205">
        <v>0</v>
      </c>
      <c r="AD272" s="205">
        <v>0</v>
      </c>
      <c r="AE272" s="205">
        <v>0</v>
      </c>
      <c r="AF272" s="205">
        <v>0</v>
      </c>
      <c r="AG272" s="205">
        <v>0</v>
      </c>
      <c r="AH272" s="205">
        <v>0</v>
      </c>
      <c r="AI272" s="205">
        <v>0</v>
      </c>
      <c r="AJ272" s="205">
        <v>0</v>
      </c>
      <c r="AK272" s="205">
        <v>0</v>
      </c>
      <c r="AL272" s="205">
        <v>0</v>
      </c>
      <c r="AM272" s="205">
        <v>0</v>
      </c>
      <c r="AN272" s="205">
        <v>0</v>
      </c>
      <c r="AO272" s="205">
        <v>0</v>
      </c>
      <c r="AP272" s="205">
        <v>0</v>
      </c>
      <c r="AQ272" s="205">
        <v>0</v>
      </c>
      <c r="AR272" s="205">
        <v>0</v>
      </c>
      <c r="AS272" s="205">
        <v>0</v>
      </c>
      <c r="AT272" s="205">
        <v>0</v>
      </c>
      <c r="AU272" s="205">
        <v>0</v>
      </c>
    </row>
    <row r="273" spans="1:47" x14ac:dyDescent="0.3">
      <c r="A273" s="203">
        <f t="shared" si="4"/>
        <v>4</v>
      </c>
      <c r="B273" s="203" t="str">
        <f t="shared" si="4"/>
        <v>SURINAME</v>
      </c>
      <c r="C273" s="203">
        <v>4</v>
      </c>
      <c r="E273" s="205">
        <v>3</v>
      </c>
      <c r="F273" s="206" t="s">
        <v>772</v>
      </c>
      <c r="G273" s="205">
        <v>0</v>
      </c>
      <c r="H273" s="205">
        <v>0</v>
      </c>
      <c r="I273" s="205">
        <v>0</v>
      </c>
      <c r="J273" s="205">
        <v>0</v>
      </c>
      <c r="K273" s="205">
        <v>0</v>
      </c>
      <c r="L273" s="205">
        <v>0</v>
      </c>
      <c r="M273" s="205">
        <v>0</v>
      </c>
      <c r="N273" s="205">
        <v>0</v>
      </c>
      <c r="O273" s="205">
        <v>0</v>
      </c>
      <c r="P273" s="205">
        <v>0</v>
      </c>
      <c r="Q273" s="205">
        <v>0</v>
      </c>
      <c r="R273" s="205">
        <v>0</v>
      </c>
      <c r="S273" s="205">
        <v>0</v>
      </c>
      <c r="T273" s="205">
        <v>0</v>
      </c>
      <c r="U273" s="205">
        <v>0</v>
      </c>
      <c r="V273" s="205">
        <v>0</v>
      </c>
      <c r="W273" s="205">
        <v>0</v>
      </c>
      <c r="X273" s="205">
        <v>0</v>
      </c>
      <c r="Y273" s="205">
        <v>0</v>
      </c>
      <c r="Z273" s="205">
        <v>0</v>
      </c>
      <c r="AA273" s="205">
        <v>0</v>
      </c>
      <c r="AB273" s="205">
        <v>0</v>
      </c>
      <c r="AC273" s="205">
        <v>0</v>
      </c>
      <c r="AD273" s="205">
        <v>0</v>
      </c>
      <c r="AE273" s="205">
        <v>0</v>
      </c>
      <c r="AF273" s="205">
        <v>0</v>
      </c>
      <c r="AG273" s="205">
        <v>0</v>
      </c>
      <c r="AH273" s="205">
        <v>0</v>
      </c>
      <c r="AI273" s="205">
        <v>0</v>
      </c>
      <c r="AJ273" s="205">
        <v>0</v>
      </c>
      <c r="AK273" s="205">
        <v>0</v>
      </c>
      <c r="AL273" s="205">
        <v>0</v>
      </c>
      <c r="AM273" s="205">
        <v>0</v>
      </c>
      <c r="AN273" s="205">
        <v>0</v>
      </c>
      <c r="AO273" s="205">
        <v>0</v>
      </c>
      <c r="AP273" s="205">
        <v>0</v>
      </c>
      <c r="AQ273" s="205">
        <v>0</v>
      </c>
      <c r="AR273" s="205">
        <v>0</v>
      </c>
      <c r="AS273" s="205">
        <v>0</v>
      </c>
      <c r="AT273" s="205">
        <v>0</v>
      </c>
      <c r="AU273" s="205">
        <v>0</v>
      </c>
    </row>
    <row r="274" spans="1:47" x14ac:dyDescent="0.3">
      <c r="A274" s="203">
        <f t="shared" si="4"/>
        <v>4</v>
      </c>
      <c r="B274" s="203" t="str">
        <f t="shared" si="4"/>
        <v>SVALBARD AND JAN MAYEN</v>
      </c>
      <c r="C274" s="203">
        <v>4</v>
      </c>
      <c r="E274" s="205">
        <v>3</v>
      </c>
      <c r="F274" s="206" t="s">
        <v>773</v>
      </c>
      <c r="G274" s="205">
        <v>0</v>
      </c>
      <c r="H274" s="205">
        <v>0</v>
      </c>
      <c r="I274" s="205">
        <v>0</v>
      </c>
      <c r="J274" s="205">
        <v>0</v>
      </c>
      <c r="K274" s="205">
        <v>0</v>
      </c>
      <c r="L274" s="205">
        <v>0</v>
      </c>
      <c r="M274" s="205">
        <v>0</v>
      </c>
      <c r="N274" s="205">
        <v>0</v>
      </c>
      <c r="O274" s="205">
        <v>0</v>
      </c>
      <c r="P274" s="205">
        <v>0</v>
      </c>
      <c r="Q274" s="205">
        <v>0</v>
      </c>
      <c r="R274" s="205">
        <v>0</v>
      </c>
      <c r="S274" s="205">
        <v>0</v>
      </c>
      <c r="T274" s="205">
        <v>0</v>
      </c>
      <c r="U274" s="205">
        <v>0</v>
      </c>
      <c r="V274" s="205">
        <v>0</v>
      </c>
      <c r="W274" s="205">
        <v>0</v>
      </c>
      <c r="X274" s="205">
        <v>0</v>
      </c>
      <c r="Y274" s="205">
        <v>0</v>
      </c>
      <c r="Z274" s="205">
        <v>0</v>
      </c>
      <c r="AA274" s="205">
        <v>0</v>
      </c>
      <c r="AB274" s="205">
        <v>0</v>
      </c>
      <c r="AC274" s="205">
        <v>0</v>
      </c>
      <c r="AD274" s="205">
        <v>0</v>
      </c>
      <c r="AE274" s="205">
        <v>0</v>
      </c>
      <c r="AF274" s="205">
        <v>0</v>
      </c>
      <c r="AG274" s="205">
        <v>0</v>
      </c>
      <c r="AH274" s="205">
        <v>0</v>
      </c>
      <c r="AI274" s="205">
        <v>0</v>
      </c>
      <c r="AJ274" s="205">
        <v>0</v>
      </c>
      <c r="AK274" s="205">
        <v>0</v>
      </c>
      <c r="AL274" s="205">
        <v>0</v>
      </c>
      <c r="AM274" s="205">
        <v>0</v>
      </c>
      <c r="AN274" s="205">
        <v>0</v>
      </c>
      <c r="AO274" s="205">
        <v>0</v>
      </c>
      <c r="AP274" s="205">
        <v>0</v>
      </c>
      <c r="AQ274" s="205">
        <v>0</v>
      </c>
      <c r="AR274" s="205">
        <v>0</v>
      </c>
      <c r="AS274" s="205">
        <v>0</v>
      </c>
      <c r="AT274" s="205">
        <v>0</v>
      </c>
      <c r="AU274" s="205">
        <v>0</v>
      </c>
    </row>
    <row r="275" spans="1:47" x14ac:dyDescent="0.3">
      <c r="A275" s="203">
        <f t="shared" si="4"/>
        <v>4</v>
      </c>
      <c r="B275" s="203" t="str">
        <f t="shared" si="4"/>
        <v>SWEDEN</v>
      </c>
      <c r="C275" s="203">
        <v>4</v>
      </c>
      <c r="E275" s="205">
        <v>3</v>
      </c>
      <c r="F275" s="206" t="s">
        <v>504</v>
      </c>
      <c r="G275" s="205">
        <v>2</v>
      </c>
      <c r="H275" s="205">
        <v>0</v>
      </c>
      <c r="I275" s="205">
        <v>0</v>
      </c>
      <c r="J275" s="205">
        <v>0</v>
      </c>
      <c r="K275" s="205">
        <v>0</v>
      </c>
      <c r="L275" s="205">
        <v>0</v>
      </c>
      <c r="M275" s="205">
        <v>0</v>
      </c>
      <c r="N275" s="205">
        <v>0</v>
      </c>
      <c r="O275" s="205">
        <v>0</v>
      </c>
      <c r="P275" s="205">
        <v>0</v>
      </c>
      <c r="Q275" s="205">
        <v>0</v>
      </c>
      <c r="R275" s="205">
        <v>0</v>
      </c>
      <c r="S275" s="205">
        <v>0</v>
      </c>
      <c r="T275" s="205">
        <v>0</v>
      </c>
      <c r="U275" s="205">
        <v>0</v>
      </c>
      <c r="V275" s="205">
        <v>0</v>
      </c>
      <c r="W275" s="205">
        <v>0</v>
      </c>
      <c r="X275" s="205">
        <v>2</v>
      </c>
      <c r="Y275" s="205">
        <v>0</v>
      </c>
      <c r="Z275" s="205">
        <v>0</v>
      </c>
      <c r="AA275" s="205">
        <v>0</v>
      </c>
      <c r="AB275" s="205">
        <v>0</v>
      </c>
      <c r="AC275" s="205">
        <v>0</v>
      </c>
      <c r="AD275" s="205">
        <v>0</v>
      </c>
      <c r="AE275" s="205">
        <v>0</v>
      </c>
      <c r="AF275" s="205">
        <v>0</v>
      </c>
      <c r="AG275" s="205">
        <v>0</v>
      </c>
      <c r="AH275" s="205">
        <v>0</v>
      </c>
      <c r="AI275" s="205">
        <v>0</v>
      </c>
      <c r="AJ275" s="205">
        <v>0</v>
      </c>
      <c r="AK275" s="205">
        <v>0</v>
      </c>
      <c r="AL275" s="205">
        <v>0</v>
      </c>
      <c r="AM275" s="205">
        <v>0</v>
      </c>
      <c r="AN275" s="205">
        <v>0</v>
      </c>
      <c r="AO275" s="205">
        <v>0</v>
      </c>
      <c r="AP275" s="205">
        <v>0</v>
      </c>
      <c r="AQ275" s="205">
        <v>0</v>
      </c>
      <c r="AR275" s="205">
        <v>0</v>
      </c>
      <c r="AS275" s="205">
        <v>0</v>
      </c>
      <c r="AT275" s="205">
        <v>0</v>
      </c>
      <c r="AU275" s="205">
        <v>0</v>
      </c>
    </row>
    <row r="276" spans="1:47" x14ac:dyDescent="0.3">
      <c r="A276" s="203">
        <f t="shared" si="4"/>
        <v>4</v>
      </c>
      <c r="B276" s="203" t="str">
        <f t="shared" si="4"/>
        <v>SWITZERLAND</v>
      </c>
      <c r="C276" s="203">
        <v>4</v>
      </c>
      <c r="E276" s="205">
        <v>3</v>
      </c>
      <c r="F276" s="206" t="s">
        <v>519</v>
      </c>
      <c r="G276" s="205">
        <v>1</v>
      </c>
      <c r="H276" s="205">
        <v>0</v>
      </c>
      <c r="I276" s="205">
        <v>0</v>
      </c>
      <c r="J276" s="205">
        <v>0</v>
      </c>
      <c r="K276" s="205">
        <v>0</v>
      </c>
      <c r="L276" s="205">
        <v>1</v>
      </c>
      <c r="M276" s="205">
        <v>0</v>
      </c>
      <c r="N276" s="205">
        <v>0</v>
      </c>
      <c r="O276" s="205">
        <v>0</v>
      </c>
      <c r="P276" s="205">
        <v>0</v>
      </c>
      <c r="Q276" s="205">
        <v>0</v>
      </c>
      <c r="R276" s="205">
        <v>0</v>
      </c>
      <c r="S276" s="205">
        <v>0</v>
      </c>
      <c r="T276" s="205">
        <v>0</v>
      </c>
      <c r="U276" s="205">
        <v>0</v>
      </c>
      <c r="V276" s="205">
        <v>0</v>
      </c>
      <c r="W276" s="205">
        <v>0</v>
      </c>
      <c r="X276" s="205">
        <v>0</v>
      </c>
      <c r="Y276" s="205">
        <v>0</v>
      </c>
      <c r="Z276" s="205">
        <v>0</v>
      </c>
      <c r="AA276" s="205">
        <v>0</v>
      </c>
      <c r="AB276" s="205">
        <v>0</v>
      </c>
      <c r="AC276" s="205">
        <v>0</v>
      </c>
      <c r="AD276" s="205">
        <v>0</v>
      </c>
      <c r="AE276" s="205">
        <v>0</v>
      </c>
      <c r="AF276" s="205">
        <v>0</v>
      </c>
      <c r="AG276" s="205">
        <v>0</v>
      </c>
      <c r="AH276" s="205">
        <v>0</v>
      </c>
      <c r="AI276" s="205">
        <v>0</v>
      </c>
      <c r="AJ276" s="205">
        <v>0</v>
      </c>
      <c r="AK276" s="205">
        <v>0</v>
      </c>
      <c r="AL276" s="205">
        <v>0</v>
      </c>
      <c r="AM276" s="205">
        <v>0</v>
      </c>
      <c r="AN276" s="205">
        <v>0</v>
      </c>
      <c r="AO276" s="205">
        <v>0</v>
      </c>
      <c r="AP276" s="205">
        <v>0</v>
      </c>
      <c r="AQ276" s="205">
        <v>0</v>
      </c>
      <c r="AR276" s="205">
        <v>0</v>
      </c>
      <c r="AS276" s="205">
        <v>0</v>
      </c>
      <c r="AT276" s="205">
        <v>0</v>
      </c>
      <c r="AU276" s="205">
        <v>0</v>
      </c>
    </row>
    <row r="277" spans="1:47" x14ac:dyDescent="0.3">
      <c r="A277" s="203">
        <f t="shared" si="4"/>
        <v>4</v>
      </c>
      <c r="B277" s="203" t="str">
        <f t="shared" si="4"/>
        <v>SYRIAN ARAB REPUBLIC</v>
      </c>
      <c r="C277" s="203">
        <v>4</v>
      </c>
      <c r="E277" s="205">
        <v>3</v>
      </c>
      <c r="F277" s="206" t="s">
        <v>774</v>
      </c>
      <c r="G277" s="205">
        <v>1</v>
      </c>
      <c r="H277" s="205">
        <v>0</v>
      </c>
      <c r="I277" s="205">
        <v>0</v>
      </c>
      <c r="J277" s="205">
        <v>0</v>
      </c>
      <c r="K277" s="205">
        <v>0</v>
      </c>
      <c r="L277" s="205">
        <v>0</v>
      </c>
      <c r="M277" s="205">
        <v>0</v>
      </c>
      <c r="N277" s="205">
        <v>0</v>
      </c>
      <c r="O277" s="205">
        <v>0</v>
      </c>
      <c r="P277" s="205">
        <v>0</v>
      </c>
      <c r="Q277" s="205">
        <v>0</v>
      </c>
      <c r="R277" s="205">
        <v>0</v>
      </c>
      <c r="S277" s="205">
        <v>0</v>
      </c>
      <c r="T277" s="205">
        <v>0</v>
      </c>
      <c r="U277" s="205">
        <v>0</v>
      </c>
      <c r="V277" s="205">
        <v>0</v>
      </c>
      <c r="W277" s="205">
        <v>0</v>
      </c>
      <c r="X277" s="205">
        <v>0</v>
      </c>
      <c r="Y277" s="205">
        <v>0</v>
      </c>
      <c r="Z277" s="205">
        <v>0</v>
      </c>
      <c r="AA277" s="205">
        <v>0</v>
      </c>
      <c r="AB277" s="205">
        <v>0</v>
      </c>
      <c r="AC277" s="205">
        <v>0</v>
      </c>
      <c r="AD277" s="205">
        <v>0</v>
      </c>
      <c r="AE277" s="205">
        <v>0</v>
      </c>
      <c r="AF277" s="205">
        <v>0</v>
      </c>
      <c r="AG277" s="205">
        <v>0</v>
      </c>
      <c r="AH277" s="205">
        <v>0</v>
      </c>
      <c r="AI277" s="205">
        <v>0</v>
      </c>
      <c r="AJ277" s="205">
        <v>0</v>
      </c>
      <c r="AK277" s="205">
        <v>0</v>
      </c>
      <c r="AL277" s="205">
        <v>1</v>
      </c>
      <c r="AM277" s="205">
        <v>0</v>
      </c>
      <c r="AN277" s="205">
        <v>0</v>
      </c>
      <c r="AO277" s="205">
        <v>0</v>
      </c>
      <c r="AP277" s="205">
        <v>0</v>
      </c>
      <c r="AQ277" s="205">
        <v>0</v>
      </c>
      <c r="AR277" s="205">
        <v>0</v>
      </c>
      <c r="AS277" s="205">
        <v>0</v>
      </c>
      <c r="AT277" s="205">
        <v>0</v>
      </c>
      <c r="AU277" s="205">
        <v>0</v>
      </c>
    </row>
    <row r="278" spans="1:47" x14ac:dyDescent="0.3">
      <c r="A278" s="203">
        <f t="shared" si="4"/>
        <v>4</v>
      </c>
      <c r="B278" s="203" t="str">
        <f t="shared" si="4"/>
        <v>TAIWAN</v>
      </c>
      <c r="C278" s="203">
        <v>4</v>
      </c>
      <c r="E278" s="205">
        <v>3</v>
      </c>
      <c r="F278" s="206" t="s">
        <v>502</v>
      </c>
      <c r="G278" s="205">
        <v>52</v>
      </c>
      <c r="H278" s="205">
        <v>0</v>
      </c>
      <c r="I278" s="205">
        <v>0</v>
      </c>
      <c r="J278" s="205">
        <v>0</v>
      </c>
      <c r="K278" s="205">
        <v>0</v>
      </c>
      <c r="L278" s="205">
        <v>0</v>
      </c>
      <c r="M278" s="205">
        <v>3</v>
      </c>
      <c r="N278" s="205">
        <v>0</v>
      </c>
      <c r="O278" s="205">
        <v>0</v>
      </c>
      <c r="P278" s="205">
        <v>0</v>
      </c>
      <c r="Q278" s="205">
        <v>0</v>
      </c>
      <c r="R278" s="205">
        <v>0</v>
      </c>
      <c r="S278" s="205">
        <v>0</v>
      </c>
      <c r="T278" s="205">
        <v>0</v>
      </c>
      <c r="U278" s="205">
        <v>0</v>
      </c>
      <c r="V278" s="205">
        <v>0</v>
      </c>
      <c r="W278" s="205">
        <v>0</v>
      </c>
      <c r="X278" s="205">
        <v>47</v>
      </c>
      <c r="Y278" s="205">
        <v>0</v>
      </c>
      <c r="Z278" s="205">
        <v>0</v>
      </c>
      <c r="AA278" s="205">
        <v>0</v>
      </c>
      <c r="AB278" s="205">
        <v>0</v>
      </c>
      <c r="AC278" s="205">
        <v>0</v>
      </c>
      <c r="AD278" s="205">
        <v>0</v>
      </c>
      <c r="AE278" s="205">
        <v>0</v>
      </c>
      <c r="AF278" s="205">
        <v>0</v>
      </c>
      <c r="AG278" s="205">
        <v>0</v>
      </c>
      <c r="AH278" s="205">
        <v>1</v>
      </c>
      <c r="AI278" s="205">
        <v>0</v>
      </c>
      <c r="AJ278" s="205">
        <v>0</v>
      </c>
      <c r="AK278" s="205">
        <v>0</v>
      </c>
      <c r="AL278" s="205">
        <v>0</v>
      </c>
      <c r="AM278" s="205">
        <v>0</v>
      </c>
      <c r="AN278" s="205">
        <v>0</v>
      </c>
      <c r="AO278" s="205">
        <v>1</v>
      </c>
      <c r="AP278" s="205">
        <v>0</v>
      </c>
      <c r="AQ278" s="205">
        <v>0</v>
      </c>
      <c r="AR278" s="205">
        <v>0</v>
      </c>
      <c r="AS278" s="205">
        <v>0</v>
      </c>
      <c r="AT278" s="205">
        <v>0</v>
      </c>
      <c r="AU278" s="205">
        <v>0</v>
      </c>
    </row>
    <row r="279" spans="1:47" x14ac:dyDescent="0.3">
      <c r="A279" s="203">
        <f t="shared" si="4"/>
        <v>4</v>
      </c>
      <c r="B279" s="203" t="str">
        <f t="shared" si="4"/>
        <v>TAJIKISTAN</v>
      </c>
      <c r="C279" s="203">
        <v>4</v>
      </c>
      <c r="E279" s="205">
        <v>3</v>
      </c>
      <c r="F279" s="206" t="s">
        <v>775</v>
      </c>
      <c r="G279" s="205">
        <v>4</v>
      </c>
      <c r="H279" s="205">
        <v>0</v>
      </c>
      <c r="I279" s="205">
        <v>0</v>
      </c>
      <c r="J279" s="205">
        <v>0</v>
      </c>
      <c r="K279" s="205">
        <v>0</v>
      </c>
      <c r="L279" s="205">
        <v>0</v>
      </c>
      <c r="M279" s="205">
        <v>0</v>
      </c>
      <c r="N279" s="205">
        <v>0</v>
      </c>
      <c r="O279" s="205">
        <v>0</v>
      </c>
      <c r="P279" s="205">
        <v>0</v>
      </c>
      <c r="Q279" s="205">
        <v>0</v>
      </c>
      <c r="R279" s="205">
        <v>0</v>
      </c>
      <c r="S279" s="205">
        <v>0</v>
      </c>
      <c r="T279" s="205">
        <v>0</v>
      </c>
      <c r="U279" s="205">
        <v>0</v>
      </c>
      <c r="V279" s="205">
        <v>0</v>
      </c>
      <c r="W279" s="205">
        <v>0</v>
      </c>
      <c r="X279" s="205">
        <v>4</v>
      </c>
      <c r="Y279" s="205">
        <v>0</v>
      </c>
      <c r="Z279" s="205">
        <v>0</v>
      </c>
      <c r="AA279" s="205">
        <v>0</v>
      </c>
      <c r="AB279" s="205">
        <v>0</v>
      </c>
      <c r="AC279" s="205">
        <v>0</v>
      </c>
      <c r="AD279" s="205">
        <v>0</v>
      </c>
      <c r="AE279" s="205">
        <v>0</v>
      </c>
      <c r="AF279" s="205">
        <v>0</v>
      </c>
      <c r="AG279" s="205">
        <v>0</v>
      </c>
      <c r="AH279" s="205">
        <v>0</v>
      </c>
      <c r="AI279" s="205">
        <v>0</v>
      </c>
      <c r="AJ279" s="205">
        <v>0</v>
      </c>
      <c r="AK279" s="205">
        <v>0</v>
      </c>
      <c r="AL279" s="205">
        <v>0</v>
      </c>
      <c r="AM279" s="205">
        <v>0</v>
      </c>
      <c r="AN279" s="205">
        <v>0</v>
      </c>
      <c r="AO279" s="205">
        <v>0</v>
      </c>
      <c r="AP279" s="205">
        <v>0</v>
      </c>
      <c r="AQ279" s="205">
        <v>0</v>
      </c>
      <c r="AR279" s="205">
        <v>0</v>
      </c>
      <c r="AS279" s="205">
        <v>0</v>
      </c>
      <c r="AT279" s="205">
        <v>0</v>
      </c>
      <c r="AU279" s="205">
        <v>0</v>
      </c>
    </row>
    <row r="280" spans="1:47" x14ac:dyDescent="0.3">
      <c r="A280" s="203">
        <f t="shared" si="4"/>
        <v>4</v>
      </c>
      <c r="B280" s="203" t="str">
        <f t="shared" si="4"/>
        <v>TANZANIA</v>
      </c>
      <c r="C280" s="203">
        <v>4</v>
      </c>
      <c r="E280" s="205">
        <v>3</v>
      </c>
      <c r="F280" s="206" t="s">
        <v>570</v>
      </c>
      <c r="G280" s="205">
        <v>3</v>
      </c>
      <c r="H280" s="205">
        <v>0</v>
      </c>
      <c r="I280" s="205">
        <v>0</v>
      </c>
      <c r="J280" s="205">
        <v>0</v>
      </c>
      <c r="K280" s="205">
        <v>0</v>
      </c>
      <c r="L280" s="205">
        <v>0</v>
      </c>
      <c r="M280" s="205">
        <v>0</v>
      </c>
      <c r="N280" s="205">
        <v>0</v>
      </c>
      <c r="O280" s="205">
        <v>0</v>
      </c>
      <c r="P280" s="205">
        <v>0</v>
      </c>
      <c r="Q280" s="205">
        <v>0</v>
      </c>
      <c r="R280" s="205">
        <v>0</v>
      </c>
      <c r="S280" s="205">
        <v>0</v>
      </c>
      <c r="T280" s="205">
        <v>0</v>
      </c>
      <c r="U280" s="205">
        <v>0</v>
      </c>
      <c r="V280" s="205">
        <v>0</v>
      </c>
      <c r="W280" s="205">
        <v>0</v>
      </c>
      <c r="X280" s="205">
        <v>0</v>
      </c>
      <c r="Y280" s="205">
        <v>0</v>
      </c>
      <c r="Z280" s="205">
        <v>0</v>
      </c>
      <c r="AA280" s="205">
        <v>0</v>
      </c>
      <c r="AB280" s="205">
        <v>0</v>
      </c>
      <c r="AC280" s="205">
        <v>0</v>
      </c>
      <c r="AD280" s="205">
        <v>0</v>
      </c>
      <c r="AE280" s="205">
        <v>0</v>
      </c>
      <c r="AF280" s="205">
        <v>0</v>
      </c>
      <c r="AG280" s="205">
        <v>0</v>
      </c>
      <c r="AH280" s="205">
        <v>0</v>
      </c>
      <c r="AI280" s="205">
        <v>0</v>
      </c>
      <c r="AJ280" s="205">
        <v>0</v>
      </c>
      <c r="AK280" s="205">
        <v>0</v>
      </c>
      <c r="AL280" s="205">
        <v>0</v>
      </c>
      <c r="AM280" s="205">
        <v>1</v>
      </c>
      <c r="AN280" s="205">
        <v>0</v>
      </c>
      <c r="AO280" s="205">
        <v>1</v>
      </c>
      <c r="AP280" s="205">
        <v>0</v>
      </c>
      <c r="AQ280" s="205">
        <v>0</v>
      </c>
      <c r="AR280" s="205">
        <v>0</v>
      </c>
      <c r="AS280" s="205">
        <v>0</v>
      </c>
      <c r="AT280" s="205">
        <v>1</v>
      </c>
      <c r="AU280" s="205">
        <v>0</v>
      </c>
    </row>
    <row r="281" spans="1:47" x14ac:dyDescent="0.3">
      <c r="A281" s="203">
        <f t="shared" si="4"/>
        <v>4</v>
      </c>
      <c r="B281" s="203" t="str">
        <f t="shared" si="4"/>
        <v>THAILAND</v>
      </c>
      <c r="C281" s="203">
        <v>4</v>
      </c>
      <c r="E281" s="205">
        <v>3</v>
      </c>
      <c r="F281" s="206" t="s">
        <v>594</v>
      </c>
      <c r="G281" s="205">
        <v>4</v>
      </c>
      <c r="H281" s="205">
        <v>0</v>
      </c>
      <c r="I281" s="205">
        <v>0</v>
      </c>
      <c r="J281" s="205">
        <v>0</v>
      </c>
      <c r="K281" s="205">
        <v>0</v>
      </c>
      <c r="L281" s="205">
        <v>0</v>
      </c>
      <c r="M281" s="205">
        <v>1</v>
      </c>
      <c r="N281" s="205">
        <v>0</v>
      </c>
      <c r="O281" s="205">
        <v>0</v>
      </c>
      <c r="P281" s="205">
        <v>0</v>
      </c>
      <c r="Q281" s="205">
        <v>0</v>
      </c>
      <c r="R281" s="205">
        <v>0</v>
      </c>
      <c r="S281" s="205">
        <v>0</v>
      </c>
      <c r="T281" s="205">
        <v>0</v>
      </c>
      <c r="U281" s="205">
        <v>0</v>
      </c>
      <c r="V281" s="205">
        <v>0</v>
      </c>
      <c r="W281" s="205">
        <v>0</v>
      </c>
      <c r="X281" s="205">
        <v>1</v>
      </c>
      <c r="Y281" s="205">
        <v>1</v>
      </c>
      <c r="Z281" s="205">
        <v>0</v>
      </c>
      <c r="AA281" s="205">
        <v>0</v>
      </c>
      <c r="AB281" s="205">
        <v>0</v>
      </c>
      <c r="AC281" s="205">
        <v>0</v>
      </c>
      <c r="AD281" s="205">
        <v>0</v>
      </c>
      <c r="AE281" s="205">
        <v>0</v>
      </c>
      <c r="AF281" s="205">
        <v>0</v>
      </c>
      <c r="AG281" s="205">
        <v>0</v>
      </c>
      <c r="AH281" s="205">
        <v>0</v>
      </c>
      <c r="AI281" s="205">
        <v>0</v>
      </c>
      <c r="AJ281" s="205">
        <v>0</v>
      </c>
      <c r="AK281" s="205">
        <v>0</v>
      </c>
      <c r="AL281" s="205">
        <v>0</v>
      </c>
      <c r="AM281" s="205">
        <v>0</v>
      </c>
      <c r="AN281" s="205">
        <v>0</v>
      </c>
      <c r="AO281" s="205">
        <v>1</v>
      </c>
      <c r="AP281" s="205">
        <v>0</v>
      </c>
      <c r="AQ281" s="205">
        <v>0</v>
      </c>
      <c r="AR281" s="205">
        <v>0</v>
      </c>
      <c r="AS281" s="205">
        <v>0</v>
      </c>
      <c r="AT281" s="205">
        <v>0</v>
      </c>
      <c r="AU281" s="205">
        <v>0</v>
      </c>
    </row>
    <row r="282" spans="1:47" x14ac:dyDescent="0.3">
      <c r="A282" s="203">
        <f t="shared" si="4"/>
        <v>4</v>
      </c>
      <c r="B282" s="203" t="str">
        <f t="shared" si="4"/>
        <v>TIMOR-LESTE</v>
      </c>
      <c r="C282" s="203">
        <v>4</v>
      </c>
      <c r="E282" s="205">
        <v>3</v>
      </c>
      <c r="F282" s="206" t="s">
        <v>776</v>
      </c>
      <c r="G282" s="205">
        <v>0</v>
      </c>
      <c r="H282" s="205">
        <v>0</v>
      </c>
      <c r="I282" s="205">
        <v>0</v>
      </c>
      <c r="J282" s="205">
        <v>0</v>
      </c>
      <c r="K282" s="205">
        <v>0</v>
      </c>
      <c r="L282" s="205">
        <v>0</v>
      </c>
      <c r="M282" s="205">
        <v>0</v>
      </c>
      <c r="N282" s="205">
        <v>0</v>
      </c>
      <c r="O282" s="205">
        <v>0</v>
      </c>
      <c r="P282" s="205">
        <v>0</v>
      </c>
      <c r="Q282" s="205">
        <v>0</v>
      </c>
      <c r="R282" s="205">
        <v>0</v>
      </c>
      <c r="S282" s="205">
        <v>0</v>
      </c>
      <c r="T282" s="205">
        <v>0</v>
      </c>
      <c r="U282" s="205">
        <v>0</v>
      </c>
      <c r="V282" s="205">
        <v>0</v>
      </c>
      <c r="W282" s="205">
        <v>0</v>
      </c>
      <c r="X282" s="205">
        <v>0</v>
      </c>
      <c r="Y282" s="205">
        <v>0</v>
      </c>
      <c r="Z282" s="205">
        <v>0</v>
      </c>
      <c r="AA282" s="205">
        <v>0</v>
      </c>
      <c r="AB282" s="205">
        <v>0</v>
      </c>
      <c r="AC282" s="205">
        <v>0</v>
      </c>
      <c r="AD282" s="205">
        <v>0</v>
      </c>
      <c r="AE282" s="205">
        <v>0</v>
      </c>
      <c r="AF282" s="205">
        <v>0</v>
      </c>
      <c r="AG282" s="205">
        <v>0</v>
      </c>
      <c r="AH282" s="205">
        <v>0</v>
      </c>
      <c r="AI282" s="205">
        <v>0</v>
      </c>
      <c r="AJ282" s="205">
        <v>0</v>
      </c>
      <c r="AK282" s="205">
        <v>0</v>
      </c>
      <c r="AL282" s="205">
        <v>0</v>
      </c>
      <c r="AM282" s="205">
        <v>0</v>
      </c>
      <c r="AN282" s="205">
        <v>0</v>
      </c>
      <c r="AO282" s="205">
        <v>0</v>
      </c>
      <c r="AP282" s="205">
        <v>0</v>
      </c>
      <c r="AQ282" s="205">
        <v>0</v>
      </c>
      <c r="AR282" s="205">
        <v>0</v>
      </c>
      <c r="AS282" s="205">
        <v>0</v>
      </c>
      <c r="AT282" s="205">
        <v>0</v>
      </c>
      <c r="AU282" s="205">
        <v>0</v>
      </c>
    </row>
    <row r="283" spans="1:47" x14ac:dyDescent="0.3">
      <c r="A283" s="203">
        <f t="shared" si="4"/>
        <v>4</v>
      </c>
      <c r="B283" s="203" t="str">
        <f t="shared" si="4"/>
        <v>TOGO</v>
      </c>
      <c r="C283" s="203">
        <v>4</v>
      </c>
      <c r="E283" s="205">
        <v>3</v>
      </c>
      <c r="F283" s="206" t="s">
        <v>568</v>
      </c>
      <c r="G283" s="205">
        <v>0</v>
      </c>
      <c r="H283" s="205">
        <v>0</v>
      </c>
      <c r="I283" s="205">
        <v>0</v>
      </c>
      <c r="J283" s="205">
        <v>0</v>
      </c>
      <c r="K283" s="205">
        <v>0</v>
      </c>
      <c r="L283" s="205">
        <v>0</v>
      </c>
      <c r="M283" s="205">
        <v>0</v>
      </c>
      <c r="N283" s="205">
        <v>0</v>
      </c>
      <c r="O283" s="205">
        <v>0</v>
      </c>
      <c r="P283" s="205">
        <v>0</v>
      </c>
      <c r="Q283" s="205">
        <v>0</v>
      </c>
      <c r="R283" s="205">
        <v>0</v>
      </c>
      <c r="S283" s="205">
        <v>0</v>
      </c>
      <c r="T283" s="205">
        <v>0</v>
      </c>
      <c r="U283" s="205">
        <v>0</v>
      </c>
      <c r="V283" s="205">
        <v>0</v>
      </c>
      <c r="W283" s="205">
        <v>0</v>
      </c>
      <c r="X283" s="205">
        <v>0</v>
      </c>
      <c r="Y283" s="205">
        <v>0</v>
      </c>
      <c r="Z283" s="205">
        <v>0</v>
      </c>
      <c r="AA283" s="205">
        <v>0</v>
      </c>
      <c r="AB283" s="205">
        <v>0</v>
      </c>
      <c r="AC283" s="205">
        <v>0</v>
      </c>
      <c r="AD283" s="205">
        <v>0</v>
      </c>
      <c r="AE283" s="205">
        <v>0</v>
      </c>
      <c r="AF283" s="205">
        <v>0</v>
      </c>
      <c r="AG283" s="205">
        <v>0</v>
      </c>
      <c r="AH283" s="205">
        <v>0</v>
      </c>
      <c r="AI283" s="205">
        <v>0</v>
      </c>
      <c r="AJ283" s="205">
        <v>0</v>
      </c>
      <c r="AK283" s="205">
        <v>0</v>
      </c>
      <c r="AL283" s="205">
        <v>0</v>
      </c>
      <c r="AM283" s="205">
        <v>0</v>
      </c>
      <c r="AN283" s="205">
        <v>0</v>
      </c>
      <c r="AO283" s="205">
        <v>0</v>
      </c>
      <c r="AP283" s="205">
        <v>0</v>
      </c>
      <c r="AQ283" s="205">
        <v>0</v>
      </c>
      <c r="AR283" s="205">
        <v>0</v>
      </c>
      <c r="AS283" s="205">
        <v>0</v>
      </c>
      <c r="AT283" s="205">
        <v>0</v>
      </c>
      <c r="AU283" s="205">
        <v>0</v>
      </c>
    </row>
    <row r="284" spans="1:47" x14ac:dyDescent="0.3">
      <c r="A284" s="203">
        <f t="shared" si="4"/>
        <v>4</v>
      </c>
      <c r="B284" s="203" t="str">
        <f t="shared" si="4"/>
        <v>TOKELAU</v>
      </c>
      <c r="C284" s="203">
        <v>4</v>
      </c>
      <c r="E284" s="205">
        <v>3</v>
      </c>
      <c r="F284" s="206" t="s">
        <v>777</v>
      </c>
      <c r="G284" s="205">
        <v>0</v>
      </c>
      <c r="H284" s="205">
        <v>0</v>
      </c>
      <c r="I284" s="205">
        <v>0</v>
      </c>
      <c r="J284" s="205">
        <v>0</v>
      </c>
      <c r="K284" s="205">
        <v>0</v>
      </c>
      <c r="L284" s="205">
        <v>0</v>
      </c>
      <c r="M284" s="205">
        <v>0</v>
      </c>
      <c r="N284" s="205">
        <v>0</v>
      </c>
      <c r="O284" s="205">
        <v>0</v>
      </c>
      <c r="P284" s="205">
        <v>0</v>
      </c>
      <c r="Q284" s="205">
        <v>0</v>
      </c>
      <c r="R284" s="205">
        <v>0</v>
      </c>
      <c r="S284" s="205">
        <v>0</v>
      </c>
      <c r="T284" s="205">
        <v>0</v>
      </c>
      <c r="U284" s="205">
        <v>0</v>
      </c>
      <c r="V284" s="205">
        <v>0</v>
      </c>
      <c r="W284" s="205">
        <v>0</v>
      </c>
      <c r="X284" s="205">
        <v>0</v>
      </c>
      <c r="Y284" s="205">
        <v>0</v>
      </c>
      <c r="Z284" s="205">
        <v>0</v>
      </c>
      <c r="AA284" s="205">
        <v>0</v>
      </c>
      <c r="AB284" s="205">
        <v>0</v>
      </c>
      <c r="AC284" s="205">
        <v>0</v>
      </c>
      <c r="AD284" s="205">
        <v>0</v>
      </c>
      <c r="AE284" s="205">
        <v>0</v>
      </c>
      <c r="AF284" s="205">
        <v>0</v>
      </c>
      <c r="AG284" s="205">
        <v>0</v>
      </c>
      <c r="AH284" s="205">
        <v>0</v>
      </c>
      <c r="AI284" s="205">
        <v>0</v>
      </c>
      <c r="AJ284" s="205">
        <v>0</v>
      </c>
      <c r="AK284" s="205">
        <v>0</v>
      </c>
      <c r="AL284" s="205">
        <v>0</v>
      </c>
      <c r="AM284" s="205">
        <v>0</v>
      </c>
      <c r="AN284" s="205">
        <v>0</v>
      </c>
      <c r="AO284" s="205">
        <v>0</v>
      </c>
      <c r="AP284" s="205">
        <v>0</v>
      </c>
      <c r="AQ284" s="205">
        <v>0</v>
      </c>
      <c r="AR284" s="205">
        <v>0</v>
      </c>
      <c r="AS284" s="205">
        <v>0</v>
      </c>
      <c r="AT284" s="205">
        <v>0</v>
      </c>
      <c r="AU284" s="205">
        <v>0</v>
      </c>
    </row>
    <row r="285" spans="1:47" x14ac:dyDescent="0.3">
      <c r="A285" s="203">
        <f t="shared" si="4"/>
        <v>4</v>
      </c>
      <c r="B285" s="203" t="str">
        <f t="shared" si="4"/>
        <v>TONGA</v>
      </c>
      <c r="C285" s="203">
        <v>4</v>
      </c>
      <c r="E285" s="205">
        <v>3</v>
      </c>
      <c r="F285" s="206" t="s">
        <v>620</v>
      </c>
      <c r="G285" s="205">
        <v>0</v>
      </c>
      <c r="H285" s="205">
        <v>0</v>
      </c>
      <c r="I285" s="205">
        <v>0</v>
      </c>
      <c r="J285" s="205">
        <v>0</v>
      </c>
      <c r="K285" s="205">
        <v>0</v>
      </c>
      <c r="L285" s="205">
        <v>0</v>
      </c>
      <c r="M285" s="205">
        <v>0</v>
      </c>
      <c r="N285" s="205">
        <v>0</v>
      </c>
      <c r="O285" s="205">
        <v>0</v>
      </c>
      <c r="P285" s="205">
        <v>0</v>
      </c>
      <c r="Q285" s="205">
        <v>0</v>
      </c>
      <c r="R285" s="205">
        <v>0</v>
      </c>
      <c r="S285" s="205">
        <v>0</v>
      </c>
      <c r="T285" s="205">
        <v>0</v>
      </c>
      <c r="U285" s="205">
        <v>0</v>
      </c>
      <c r="V285" s="205">
        <v>0</v>
      </c>
      <c r="W285" s="205">
        <v>0</v>
      </c>
      <c r="X285" s="205">
        <v>0</v>
      </c>
      <c r="Y285" s="205">
        <v>0</v>
      </c>
      <c r="Z285" s="205">
        <v>0</v>
      </c>
      <c r="AA285" s="205">
        <v>0</v>
      </c>
      <c r="AB285" s="205">
        <v>0</v>
      </c>
      <c r="AC285" s="205">
        <v>0</v>
      </c>
      <c r="AD285" s="205">
        <v>0</v>
      </c>
      <c r="AE285" s="205">
        <v>0</v>
      </c>
      <c r="AF285" s="205">
        <v>0</v>
      </c>
      <c r="AG285" s="205">
        <v>0</v>
      </c>
      <c r="AH285" s="205">
        <v>0</v>
      </c>
      <c r="AI285" s="205">
        <v>0</v>
      </c>
      <c r="AJ285" s="205">
        <v>0</v>
      </c>
      <c r="AK285" s="205">
        <v>0</v>
      </c>
      <c r="AL285" s="205">
        <v>0</v>
      </c>
      <c r="AM285" s="205">
        <v>0</v>
      </c>
      <c r="AN285" s="205">
        <v>0</v>
      </c>
      <c r="AO285" s="205">
        <v>0</v>
      </c>
      <c r="AP285" s="205">
        <v>0</v>
      </c>
      <c r="AQ285" s="205">
        <v>0</v>
      </c>
      <c r="AR285" s="205">
        <v>0</v>
      </c>
      <c r="AS285" s="205">
        <v>0</v>
      </c>
      <c r="AT285" s="205">
        <v>0</v>
      </c>
      <c r="AU285" s="205">
        <v>0</v>
      </c>
    </row>
    <row r="286" spans="1:47" x14ac:dyDescent="0.3">
      <c r="A286" s="203">
        <f t="shared" si="4"/>
        <v>4</v>
      </c>
      <c r="B286" s="203" t="str">
        <f t="shared" si="4"/>
        <v>TRINIDAD AND TOBAGO</v>
      </c>
      <c r="C286" s="203">
        <v>4</v>
      </c>
      <c r="E286" s="205">
        <v>3</v>
      </c>
      <c r="F286" s="206" t="s">
        <v>778</v>
      </c>
      <c r="G286" s="205">
        <v>3</v>
      </c>
      <c r="H286" s="205">
        <v>0</v>
      </c>
      <c r="I286" s="205">
        <v>0</v>
      </c>
      <c r="J286" s="205">
        <v>0</v>
      </c>
      <c r="K286" s="205">
        <v>0</v>
      </c>
      <c r="L286" s="205">
        <v>0</v>
      </c>
      <c r="M286" s="205">
        <v>0</v>
      </c>
      <c r="N286" s="205">
        <v>0</v>
      </c>
      <c r="O286" s="205">
        <v>0</v>
      </c>
      <c r="P286" s="205">
        <v>0</v>
      </c>
      <c r="Q286" s="205">
        <v>0</v>
      </c>
      <c r="R286" s="205">
        <v>0</v>
      </c>
      <c r="S286" s="205">
        <v>0</v>
      </c>
      <c r="T286" s="205">
        <v>0</v>
      </c>
      <c r="U286" s="205">
        <v>0</v>
      </c>
      <c r="V286" s="205">
        <v>0</v>
      </c>
      <c r="W286" s="205">
        <v>0</v>
      </c>
      <c r="X286" s="205">
        <v>1</v>
      </c>
      <c r="Y286" s="205">
        <v>0</v>
      </c>
      <c r="Z286" s="205">
        <v>0</v>
      </c>
      <c r="AA286" s="205">
        <v>0</v>
      </c>
      <c r="AB286" s="205">
        <v>0</v>
      </c>
      <c r="AC286" s="205">
        <v>0</v>
      </c>
      <c r="AD286" s="205">
        <v>0</v>
      </c>
      <c r="AE286" s="205">
        <v>0</v>
      </c>
      <c r="AF286" s="205">
        <v>0</v>
      </c>
      <c r="AG286" s="205">
        <v>0</v>
      </c>
      <c r="AH286" s="205">
        <v>2</v>
      </c>
      <c r="AI286" s="205">
        <v>0</v>
      </c>
      <c r="AJ286" s="205">
        <v>0</v>
      </c>
      <c r="AK286" s="205">
        <v>0</v>
      </c>
      <c r="AL286" s="205">
        <v>0</v>
      </c>
      <c r="AM286" s="205">
        <v>0</v>
      </c>
      <c r="AN286" s="205">
        <v>0</v>
      </c>
      <c r="AO286" s="205">
        <v>0</v>
      </c>
      <c r="AP286" s="205">
        <v>0</v>
      </c>
      <c r="AQ286" s="205">
        <v>0</v>
      </c>
      <c r="AR286" s="205">
        <v>0</v>
      </c>
      <c r="AS286" s="205">
        <v>0</v>
      </c>
      <c r="AT286" s="205">
        <v>0</v>
      </c>
      <c r="AU286" s="205">
        <v>0</v>
      </c>
    </row>
    <row r="287" spans="1:47" x14ac:dyDescent="0.3">
      <c r="A287" s="203">
        <f t="shared" si="4"/>
        <v>4</v>
      </c>
      <c r="B287" s="203" t="str">
        <f t="shared" si="4"/>
        <v>TUNISIA</v>
      </c>
      <c r="C287" s="203">
        <v>4</v>
      </c>
      <c r="E287" s="205">
        <v>3</v>
      </c>
      <c r="F287" s="206" t="s">
        <v>569</v>
      </c>
      <c r="G287" s="205">
        <v>0</v>
      </c>
      <c r="H287" s="205">
        <v>0</v>
      </c>
      <c r="I287" s="205">
        <v>0</v>
      </c>
      <c r="J287" s="205">
        <v>0</v>
      </c>
      <c r="K287" s="205">
        <v>0</v>
      </c>
      <c r="L287" s="205">
        <v>0</v>
      </c>
      <c r="M287" s="205">
        <v>0</v>
      </c>
      <c r="N287" s="205">
        <v>0</v>
      </c>
      <c r="O287" s="205">
        <v>0</v>
      </c>
      <c r="P287" s="205">
        <v>0</v>
      </c>
      <c r="Q287" s="205">
        <v>0</v>
      </c>
      <c r="R287" s="205">
        <v>0</v>
      </c>
      <c r="S287" s="205">
        <v>0</v>
      </c>
      <c r="T287" s="205">
        <v>0</v>
      </c>
      <c r="U287" s="205">
        <v>0</v>
      </c>
      <c r="V287" s="205">
        <v>0</v>
      </c>
      <c r="W287" s="205">
        <v>0</v>
      </c>
      <c r="X287" s="205">
        <v>0</v>
      </c>
      <c r="Y287" s="205">
        <v>0</v>
      </c>
      <c r="Z287" s="205">
        <v>0</v>
      </c>
      <c r="AA287" s="205">
        <v>0</v>
      </c>
      <c r="AB287" s="205">
        <v>0</v>
      </c>
      <c r="AC287" s="205">
        <v>0</v>
      </c>
      <c r="AD287" s="205">
        <v>0</v>
      </c>
      <c r="AE287" s="205">
        <v>0</v>
      </c>
      <c r="AF287" s="205">
        <v>0</v>
      </c>
      <c r="AG287" s="205">
        <v>0</v>
      </c>
      <c r="AH287" s="205">
        <v>0</v>
      </c>
      <c r="AI287" s="205">
        <v>0</v>
      </c>
      <c r="AJ287" s="205">
        <v>0</v>
      </c>
      <c r="AK287" s="205">
        <v>0</v>
      </c>
      <c r="AL287" s="205">
        <v>0</v>
      </c>
      <c r="AM287" s="205">
        <v>0</v>
      </c>
      <c r="AN287" s="205">
        <v>0</v>
      </c>
      <c r="AO287" s="205">
        <v>0</v>
      </c>
      <c r="AP287" s="205">
        <v>0</v>
      </c>
      <c r="AQ287" s="205">
        <v>0</v>
      </c>
      <c r="AR287" s="205">
        <v>0</v>
      </c>
      <c r="AS287" s="205">
        <v>0</v>
      </c>
      <c r="AT287" s="205">
        <v>0</v>
      </c>
      <c r="AU287" s="205">
        <v>0</v>
      </c>
    </row>
    <row r="288" spans="1:47" x14ac:dyDescent="0.3">
      <c r="A288" s="203">
        <f t="shared" si="4"/>
        <v>4</v>
      </c>
      <c r="B288" s="203" t="str">
        <f t="shared" si="4"/>
        <v>TURKEY</v>
      </c>
      <c r="C288" s="203">
        <v>4</v>
      </c>
      <c r="E288" s="205">
        <v>3</v>
      </c>
      <c r="F288" s="206" t="s">
        <v>491</v>
      </c>
      <c r="G288" s="205">
        <v>10</v>
      </c>
      <c r="H288" s="205">
        <v>0</v>
      </c>
      <c r="I288" s="205">
        <v>0</v>
      </c>
      <c r="J288" s="205">
        <v>1</v>
      </c>
      <c r="K288" s="205">
        <v>0</v>
      </c>
      <c r="L288" s="205">
        <v>0</v>
      </c>
      <c r="M288" s="205">
        <v>0</v>
      </c>
      <c r="N288" s="205">
        <v>0</v>
      </c>
      <c r="O288" s="205">
        <v>0</v>
      </c>
      <c r="P288" s="205">
        <v>0</v>
      </c>
      <c r="Q288" s="205">
        <v>0</v>
      </c>
      <c r="R288" s="205">
        <v>0</v>
      </c>
      <c r="S288" s="205">
        <v>0</v>
      </c>
      <c r="T288" s="205">
        <v>0</v>
      </c>
      <c r="U288" s="205">
        <v>0</v>
      </c>
      <c r="V288" s="205">
        <v>0</v>
      </c>
      <c r="W288" s="205">
        <v>0</v>
      </c>
      <c r="X288" s="205">
        <v>7</v>
      </c>
      <c r="Y288" s="205">
        <v>0</v>
      </c>
      <c r="Z288" s="205">
        <v>0</v>
      </c>
      <c r="AA288" s="205">
        <v>0</v>
      </c>
      <c r="AB288" s="205">
        <v>0</v>
      </c>
      <c r="AC288" s="205">
        <v>0</v>
      </c>
      <c r="AD288" s="205">
        <v>0</v>
      </c>
      <c r="AE288" s="205">
        <v>0</v>
      </c>
      <c r="AF288" s="205">
        <v>0</v>
      </c>
      <c r="AG288" s="205">
        <v>0</v>
      </c>
      <c r="AH288" s="205">
        <v>0</v>
      </c>
      <c r="AI288" s="205">
        <v>0</v>
      </c>
      <c r="AJ288" s="205">
        <v>0</v>
      </c>
      <c r="AK288" s="205">
        <v>0</v>
      </c>
      <c r="AL288" s="205">
        <v>2</v>
      </c>
      <c r="AM288" s="205">
        <v>0</v>
      </c>
      <c r="AN288" s="205">
        <v>0</v>
      </c>
      <c r="AO288" s="205">
        <v>0</v>
      </c>
      <c r="AP288" s="205">
        <v>0</v>
      </c>
      <c r="AQ288" s="205">
        <v>0</v>
      </c>
      <c r="AR288" s="205">
        <v>0</v>
      </c>
      <c r="AS288" s="205">
        <v>0</v>
      </c>
      <c r="AT288" s="205">
        <v>0</v>
      </c>
      <c r="AU288" s="205">
        <v>0</v>
      </c>
    </row>
    <row r="289" spans="1:47" x14ac:dyDescent="0.3">
      <c r="A289" s="203">
        <f t="shared" si="4"/>
        <v>4</v>
      </c>
      <c r="B289" s="203" t="str">
        <f t="shared" si="4"/>
        <v>TURKMENISTAN</v>
      </c>
      <c r="C289" s="203">
        <v>4</v>
      </c>
      <c r="E289" s="205">
        <v>3</v>
      </c>
      <c r="F289" s="206" t="s">
        <v>779</v>
      </c>
      <c r="G289" s="205">
        <v>7</v>
      </c>
      <c r="H289" s="205">
        <v>0</v>
      </c>
      <c r="I289" s="205">
        <v>0</v>
      </c>
      <c r="J289" s="205">
        <v>0</v>
      </c>
      <c r="K289" s="205">
        <v>0</v>
      </c>
      <c r="L289" s="205">
        <v>0</v>
      </c>
      <c r="M289" s="205">
        <v>0</v>
      </c>
      <c r="N289" s="205">
        <v>0</v>
      </c>
      <c r="O289" s="205">
        <v>0</v>
      </c>
      <c r="P289" s="205">
        <v>0</v>
      </c>
      <c r="Q289" s="205">
        <v>0</v>
      </c>
      <c r="R289" s="205">
        <v>0</v>
      </c>
      <c r="S289" s="205">
        <v>0</v>
      </c>
      <c r="T289" s="205">
        <v>0</v>
      </c>
      <c r="U289" s="205">
        <v>0</v>
      </c>
      <c r="V289" s="205">
        <v>0</v>
      </c>
      <c r="W289" s="205">
        <v>0</v>
      </c>
      <c r="X289" s="205">
        <v>3</v>
      </c>
      <c r="Y289" s="205">
        <v>0</v>
      </c>
      <c r="Z289" s="205">
        <v>0</v>
      </c>
      <c r="AA289" s="205">
        <v>0</v>
      </c>
      <c r="AB289" s="205">
        <v>0</v>
      </c>
      <c r="AC289" s="205">
        <v>0</v>
      </c>
      <c r="AD289" s="205">
        <v>0</v>
      </c>
      <c r="AE289" s="205">
        <v>0</v>
      </c>
      <c r="AF289" s="205">
        <v>0</v>
      </c>
      <c r="AG289" s="205">
        <v>0</v>
      </c>
      <c r="AH289" s="205">
        <v>0</v>
      </c>
      <c r="AI289" s="205">
        <v>0</v>
      </c>
      <c r="AJ289" s="205">
        <v>0</v>
      </c>
      <c r="AK289" s="205">
        <v>0</v>
      </c>
      <c r="AL289" s="205">
        <v>2</v>
      </c>
      <c r="AM289" s="205">
        <v>0</v>
      </c>
      <c r="AN289" s="205">
        <v>0</v>
      </c>
      <c r="AO289" s="205">
        <v>0</v>
      </c>
      <c r="AP289" s="205">
        <v>0</v>
      </c>
      <c r="AQ289" s="205">
        <v>0</v>
      </c>
      <c r="AR289" s="205">
        <v>0</v>
      </c>
      <c r="AS289" s="205">
        <v>0</v>
      </c>
      <c r="AT289" s="205">
        <v>0</v>
      </c>
      <c r="AU289" s="205">
        <v>2</v>
      </c>
    </row>
    <row r="290" spans="1:47" x14ac:dyDescent="0.3">
      <c r="A290" s="203">
        <f t="shared" si="4"/>
        <v>4</v>
      </c>
      <c r="B290" s="203" t="str">
        <f t="shared" si="4"/>
        <v>TURKS AND CAICOS ISLANDS</v>
      </c>
      <c r="C290" s="203">
        <v>4</v>
      </c>
      <c r="E290" s="205">
        <v>3</v>
      </c>
      <c r="F290" s="206" t="s">
        <v>780</v>
      </c>
      <c r="G290" s="205">
        <v>0</v>
      </c>
      <c r="H290" s="205">
        <v>0</v>
      </c>
      <c r="I290" s="205">
        <v>0</v>
      </c>
      <c r="J290" s="205">
        <v>0</v>
      </c>
      <c r="K290" s="205">
        <v>0</v>
      </c>
      <c r="L290" s="205">
        <v>0</v>
      </c>
      <c r="M290" s="205">
        <v>0</v>
      </c>
      <c r="N290" s="205">
        <v>0</v>
      </c>
      <c r="O290" s="205">
        <v>0</v>
      </c>
      <c r="P290" s="205">
        <v>0</v>
      </c>
      <c r="Q290" s="205">
        <v>0</v>
      </c>
      <c r="R290" s="205">
        <v>0</v>
      </c>
      <c r="S290" s="205">
        <v>0</v>
      </c>
      <c r="T290" s="205">
        <v>0</v>
      </c>
      <c r="U290" s="205">
        <v>0</v>
      </c>
      <c r="V290" s="205">
        <v>0</v>
      </c>
      <c r="W290" s="205">
        <v>0</v>
      </c>
      <c r="X290" s="205">
        <v>0</v>
      </c>
      <c r="Y290" s="205">
        <v>0</v>
      </c>
      <c r="Z290" s="205">
        <v>0</v>
      </c>
      <c r="AA290" s="205">
        <v>0</v>
      </c>
      <c r="AB290" s="205">
        <v>0</v>
      </c>
      <c r="AC290" s="205">
        <v>0</v>
      </c>
      <c r="AD290" s="205">
        <v>0</v>
      </c>
      <c r="AE290" s="205">
        <v>0</v>
      </c>
      <c r="AF290" s="205">
        <v>0</v>
      </c>
      <c r="AG290" s="205">
        <v>0</v>
      </c>
      <c r="AH290" s="205">
        <v>0</v>
      </c>
      <c r="AI290" s="205">
        <v>0</v>
      </c>
      <c r="AJ290" s="205">
        <v>0</v>
      </c>
      <c r="AK290" s="205">
        <v>0</v>
      </c>
      <c r="AL290" s="205">
        <v>0</v>
      </c>
      <c r="AM290" s="205">
        <v>0</v>
      </c>
      <c r="AN290" s="205">
        <v>0</v>
      </c>
      <c r="AO290" s="205">
        <v>0</v>
      </c>
      <c r="AP290" s="205">
        <v>0</v>
      </c>
      <c r="AQ290" s="205">
        <v>0</v>
      </c>
      <c r="AR290" s="205">
        <v>0</v>
      </c>
      <c r="AS290" s="205">
        <v>0</v>
      </c>
      <c r="AT290" s="205">
        <v>0</v>
      </c>
      <c r="AU290" s="205">
        <v>0</v>
      </c>
    </row>
    <row r="291" spans="1:47" x14ac:dyDescent="0.3">
      <c r="A291" s="203">
        <f t="shared" si="4"/>
        <v>4</v>
      </c>
      <c r="B291" s="203" t="str">
        <f t="shared" si="4"/>
        <v>TUVALU</v>
      </c>
      <c r="C291" s="203">
        <v>4</v>
      </c>
      <c r="E291" s="205">
        <v>3</v>
      </c>
      <c r="F291" s="206" t="s">
        <v>781</v>
      </c>
      <c r="G291" s="205">
        <v>0</v>
      </c>
      <c r="H291" s="205">
        <v>0</v>
      </c>
      <c r="I291" s="205">
        <v>0</v>
      </c>
      <c r="J291" s="205">
        <v>0</v>
      </c>
      <c r="K291" s="205">
        <v>0</v>
      </c>
      <c r="L291" s="205">
        <v>0</v>
      </c>
      <c r="M291" s="205">
        <v>0</v>
      </c>
      <c r="N291" s="205">
        <v>0</v>
      </c>
      <c r="O291" s="205">
        <v>0</v>
      </c>
      <c r="P291" s="205">
        <v>0</v>
      </c>
      <c r="Q291" s="205">
        <v>0</v>
      </c>
      <c r="R291" s="205">
        <v>0</v>
      </c>
      <c r="S291" s="205">
        <v>0</v>
      </c>
      <c r="T291" s="205">
        <v>0</v>
      </c>
      <c r="U291" s="205">
        <v>0</v>
      </c>
      <c r="V291" s="205">
        <v>0</v>
      </c>
      <c r="W291" s="205">
        <v>0</v>
      </c>
      <c r="X291" s="205">
        <v>0</v>
      </c>
      <c r="Y291" s="205">
        <v>0</v>
      </c>
      <c r="Z291" s="205">
        <v>0</v>
      </c>
      <c r="AA291" s="205">
        <v>0</v>
      </c>
      <c r="AB291" s="205">
        <v>0</v>
      </c>
      <c r="AC291" s="205">
        <v>0</v>
      </c>
      <c r="AD291" s="205">
        <v>0</v>
      </c>
      <c r="AE291" s="205">
        <v>0</v>
      </c>
      <c r="AF291" s="205">
        <v>0</v>
      </c>
      <c r="AG291" s="205">
        <v>0</v>
      </c>
      <c r="AH291" s="205">
        <v>0</v>
      </c>
      <c r="AI291" s="205">
        <v>0</v>
      </c>
      <c r="AJ291" s="205">
        <v>0</v>
      </c>
      <c r="AK291" s="205">
        <v>0</v>
      </c>
      <c r="AL291" s="205">
        <v>0</v>
      </c>
      <c r="AM291" s="205">
        <v>0</v>
      </c>
      <c r="AN291" s="205">
        <v>0</v>
      </c>
      <c r="AO291" s="205">
        <v>0</v>
      </c>
      <c r="AP291" s="205">
        <v>0</v>
      </c>
      <c r="AQ291" s="205">
        <v>0</v>
      </c>
      <c r="AR291" s="205">
        <v>0</v>
      </c>
      <c r="AS291" s="205">
        <v>0</v>
      </c>
      <c r="AT291" s="205">
        <v>0</v>
      </c>
      <c r="AU291" s="205">
        <v>0</v>
      </c>
    </row>
    <row r="292" spans="1:47" x14ac:dyDescent="0.3">
      <c r="A292" s="203">
        <f t="shared" si="4"/>
        <v>4</v>
      </c>
      <c r="B292" s="203" t="str">
        <f t="shared" si="4"/>
        <v>UGANDA</v>
      </c>
      <c r="C292" s="203">
        <v>4</v>
      </c>
      <c r="E292" s="205">
        <v>3</v>
      </c>
      <c r="F292" s="206" t="s">
        <v>571</v>
      </c>
      <c r="G292" s="205">
        <v>0</v>
      </c>
      <c r="H292" s="205">
        <v>0</v>
      </c>
      <c r="I292" s="205">
        <v>0</v>
      </c>
      <c r="J292" s="205">
        <v>0</v>
      </c>
      <c r="K292" s="205">
        <v>0</v>
      </c>
      <c r="L292" s="205">
        <v>0</v>
      </c>
      <c r="M292" s="205">
        <v>0</v>
      </c>
      <c r="N292" s="205">
        <v>0</v>
      </c>
      <c r="O292" s="205">
        <v>0</v>
      </c>
      <c r="P292" s="205">
        <v>0</v>
      </c>
      <c r="Q292" s="205">
        <v>0</v>
      </c>
      <c r="R292" s="205">
        <v>0</v>
      </c>
      <c r="S292" s="205">
        <v>0</v>
      </c>
      <c r="T292" s="205">
        <v>0</v>
      </c>
      <c r="U292" s="205">
        <v>0</v>
      </c>
      <c r="V292" s="205">
        <v>0</v>
      </c>
      <c r="W292" s="205">
        <v>0</v>
      </c>
      <c r="X292" s="205">
        <v>0</v>
      </c>
      <c r="Y292" s="205">
        <v>0</v>
      </c>
      <c r="Z292" s="205">
        <v>0</v>
      </c>
      <c r="AA292" s="205">
        <v>0</v>
      </c>
      <c r="AB292" s="205">
        <v>0</v>
      </c>
      <c r="AC292" s="205">
        <v>0</v>
      </c>
      <c r="AD292" s="205">
        <v>0</v>
      </c>
      <c r="AE292" s="205">
        <v>0</v>
      </c>
      <c r="AF292" s="205">
        <v>0</v>
      </c>
      <c r="AG292" s="205">
        <v>0</v>
      </c>
      <c r="AH292" s="205">
        <v>0</v>
      </c>
      <c r="AI292" s="205">
        <v>0</v>
      </c>
      <c r="AJ292" s="205">
        <v>0</v>
      </c>
      <c r="AK292" s="205">
        <v>0</v>
      </c>
      <c r="AL292" s="205">
        <v>0</v>
      </c>
      <c r="AM292" s="205">
        <v>0</v>
      </c>
      <c r="AN292" s="205">
        <v>0</v>
      </c>
      <c r="AO292" s="205">
        <v>0</v>
      </c>
      <c r="AP292" s="205">
        <v>0</v>
      </c>
      <c r="AQ292" s="205">
        <v>0</v>
      </c>
      <c r="AR292" s="205">
        <v>0</v>
      </c>
      <c r="AS292" s="205">
        <v>0</v>
      </c>
      <c r="AT292" s="205">
        <v>0</v>
      </c>
      <c r="AU292" s="205">
        <v>0</v>
      </c>
    </row>
    <row r="293" spans="1:47" x14ac:dyDescent="0.3">
      <c r="A293" s="203">
        <f t="shared" si="4"/>
        <v>4</v>
      </c>
      <c r="B293" s="203" t="str">
        <f t="shared" si="4"/>
        <v>UKRAINE</v>
      </c>
      <c r="C293" s="203">
        <v>4</v>
      </c>
      <c r="E293" s="205">
        <v>3</v>
      </c>
      <c r="F293" s="206" t="s">
        <v>782</v>
      </c>
      <c r="G293" s="205">
        <v>142</v>
      </c>
      <c r="H293" s="205">
        <v>0</v>
      </c>
      <c r="I293" s="205">
        <v>0</v>
      </c>
      <c r="J293" s="205">
        <v>1</v>
      </c>
      <c r="K293" s="205">
        <v>0</v>
      </c>
      <c r="L293" s="205">
        <v>2</v>
      </c>
      <c r="M293" s="205">
        <v>19</v>
      </c>
      <c r="N293" s="205">
        <v>0</v>
      </c>
      <c r="O293" s="205">
        <v>0</v>
      </c>
      <c r="P293" s="205">
        <v>0</v>
      </c>
      <c r="Q293" s="205">
        <v>0</v>
      </c>
      <c r="R293" s="205">
        <v>0</v>
      </c>
      <c r="S293" s="205">
        <v>0</v>
      </c>
      <c r="T293" s="205">
        <v>4</v>
      </c>
      <c r="U293" s="205">
        <v>2</v>
      </c>
      <c r="V293" s="205">
        <v>0</v>
      </c>
      <c r="W293" s="205">
        <v>0</v>
      </c>
      <c r="X293" s="205">
        <v>53</v>
      </c>
      <c r="Y293" s="205">
        <v>1</v>
      </c>
      <c r="Z293" s="205">
        <v>0</v>
      </c>
      <c r="AA293" s="205">
        <v>0</v>
      </c>
      <c r="AB293" s="205">
        <v>0</v>
      </c>
      <c r="AC293" s="205">
        <v>0</v>
      </c>
      <c r="AD293" s="205">
        <v>0</v>
      </c>
      <c r="AE293" s="205">
        <v>0</v>
      </c>
      <c r="AF293" s="205">
        <v>0</v>
      </c>
      <c r="AG293" s="205">
        <v>0</v>
      </c>
      <c r="AH293" s="205">
        <v>11</v>
      </c>
      <c r="AI293" s="205">
        <v>0</v>
      </c>
      <c r="AJ293" s="205">
        <v>1</v>
      </c>
      <c r="AK293" s="205">
        <v>0</v>
      </c>
      <c r="AL293" s="205">
        <v>32</v>
      </c>
      <c r="AM293" s="205">
        <v>9</v>
      </c>
      <c r="AN293" s="205">
        <v>1</v>
      </c>
      <c r="AO293" s="205">
        <v>0</v>
      </c>
      <c r="AP293" s="205">
        <v>0</v>
      </c>
      <c r="AQ293" s="205">
        <v>0</v>
      </c>
      <c r="AR293" s="205">
        <v>1</v>
      </c>
      <c r="AS293" s="205">
        <v>1</v>
      </c>
      <c r="AT293" s="205">
        <v>1</v>
      </c>
      <c r="AU293" s="205">
        <v>3</v>
      </c>
    </row>
    <row r="294" spans="1:47" x14ac:dyDescent="0.3">
      <c r="A294" s="203">
        <f t="shared" si="4"/>
        <v>4</v>
      </c>
      <c r="B294" s="203" t="str">
        <f t="shared" si="4"/>
        <v>UNITED ARAB EMIRATES</v>
      </c>
      <c r="C294" s="203">
        <v>4</v>
      </c>
      <c r="E294" s="205">
        <v>3</v>
      </c>
      <c r="F294" s="206" t="s">
        <v>783</v>
      </c>
      <c r="G294" s="205">
        <v>4</v>
      </c>
      <c r="H294" s="205">
        <v>0</v>
      </c>
      <c r="I294" s="205">
        <v>0</v>
      </c>
      <c r="J294" s="205">
        <v>0</v>
      </c>
      <c r="K294" s="205">
        <v>0</v>
      </c>
      <c r="L294" s="205">
        <v>0</v>
      </c>
      <c r="M294" s="205">
        <v>0</v>
      </c>
      <c r="N294" s="205">
        <v>0</v>
      </c>
      <c r="O294" s="205">
        <v>0</v>
      </c>
      <c r="P294" s="205">
        <v>0</v>
      </c>
      <c r="Q294" s="205">
        <v>0</v>
      </c>
      <c r="R294" s="205">
        <v>0</v>
      </c>
      <c r="S294" s="205">
        <v>0</v>
      </c>
      <c r="T294" s="205">
        <v>0</v>
      </c>
      <c r="U294" s="205">
        <v>0</v>
      </c>
      <c r="V294" s="205">
        <v>0</v>
      </c>
      <c r="W294" s="205">
        <v>0</v>
      </c>
      <c r="X294" s="205">
        <v>2</v>
      </c>
      <c r="Y294" s="205">
        <v>0</v>
      </c>
      <c r="Z294" s="205">
        <v>0</v>
      </c>
      <c r="AA294" s="205">
        <v>0</v>
      </c>
      <c r="AB294" s="205">
        <v>0</v>
      </c>
      <c r="AC294" s="205">
        <v>0</v>
      </c>
      <c r="AD294" s="205">
        <v>0</v>
      </c>
      <c r="AE294" s="205">
        <v>0</v>
      </c>
      <c r="AF294" s="205">
        <v>0</v>
      </c>
      <c r="AG294" s="205">
        <v>0</v>
      </c>
      <c r="AH294" s="205">
        <v>0</v>
      </c>
      <c r="AI294" s="205">
        <v>0</v>
      </c>
      <c r="AJ294" s="205">
        <v>0</v>
      </c>
      <c r="AK294" s="205">
        <v>0</v>
      </c>
      <c r="AL294" s="205">
        <v>1</v>
      </c>
      <c r="AM294" s="205">
        <v>0</v>
      </c>
      <c r="AN294" s="205">
        <v>0</v>
      </c>
      <c r="AO294" s="205">
        <v>1</v>
      </c>
      <c r="AP294" s="205">
        <v>0</v>
      </c>
      <c r="AQ294" s="205">
        <v>0</v>
      </c>
      <c r="AR294" s="205">
        <v>0</v>
      </c>
      <c r="AS294" s="205">
        <v>0</v>
      </c>
      <c r="AT294" s="205">
        <v>0</v>
      </c>
      <c r="AU294" s="205">
        <v>0</v>
      </c>
    </row>
    <row r="295" spans="1:47" x14ac:dyDescent="0.3">
      <c r="A295" s="203">
        <f t="shared" si="4"/>
        <v>4</v>
      </c>
      <c r="B295" s="203" t="str">
        <f t="shared" si="4"/>
        <v>UNITED KINGDOM</v>
      </c>
      <c r="C295" s="203">
        <v>4</v>
      </c>
      <c r="E295" s="205">
        <v>3</v>
      </c>
      <c r="F295" s="206" t="s">
        <v>784</v>
      </c>
      <c r="G295" s="205">
        <v>9</v>
      </c>
      <c r="H295" s="205">
        <v>0</v>
      </c>
      <c r="I295" s="205">
        <v>0</v>
      </c>
      <c r="J295" s="205">
        <v>1</v>
      </c>
      <c r="K295" s="205">
        <v>0</v>
      </c>
      <c r="L295" s="205">
        <v>0</v>
      </c>
      <c r="M295" s="205">
        <v>1</v>
      </c>
      <c r="N295" s="205">
        <v>0</v>
      </c>
      <c r="O295" s="205">
        <v>0</v>
      </c>
      <c r="P295" s="205">
        <v>0</v>
      </c>
      <c r="Q295" s="205">
        <v>0</v>
      </c>
      <c r="R295" s="205">
        <v>0</v>
      </c>
      <c r="S295" s="205">
        <v>0</v>
      </c>
      <c r="T295" s="205">
        <v>0</v>
      </c>
      <c r="U295" s="205">
        <v>0</v>
      </c>
      <c r="V295" s="205">
        <v>0</v>
      </c>
      <c r="W295" s="205">
        <v>0</v>
      </c>
      <c r="X295" s="205">
        <v>6</v>
      </c>
      <c r="Y295" s="205">
        <v>0</v>
      </c>
      <c r="Z295" s="205">
        <v>0</v>
      </c>
      <c r="AA295" s="205">
        <v>0</v>
      </c>
      <c r="AB295" s="205">
        <v>0</v>
      </c>
      <c r="AC295" s="205">
        <v>0</v>
      </c>
      <c r="AD295" s="205">
        <v>0</v>
      </c>
      <c r="AE295" s="205">
        <v>0</v>
      </c>
      <c r="AF295" s="205">
        <v>0</v>
      </c>
      <c r="AG295" s="205">
        <v>0</v>
      </c>
      <c r="AH295" s="205">
        <v>0</v>
      </c>
      <c r="AI295" s="205">
        <v>0</v>
      </c>
      <c r="AJ295" s="205">
        <v>0</v>
      </c>
      <c r="AK295" s="205">
        <v>0</v>
      </c>
      <c r="AL295" s="205">
        <v>0</v>
      </c>
      <c r="AM295" s="205">
        <v>1</v>
      </c>
      <c r="AN295" s="205">
        <v>0</v>
      </c>
      <c r="AO295" s="205">
        <v>0</v>
      </c>
      <c r="AP295" s="205">
        <v>0</v>
      </c>
      <c r="AQ295" s="205">
        <v>0</v>
      </c>
      <c r="AR295" s="205">
        <v>0</v>
      </c>
      <c r="AS295" s="205">
        <v>0</v>
      </c>
      <c r="AT295" s="205">
        <v>0</v>
      </c>
      <c r="AU295" s="205">
        <v>0</v>
      </c>
    </row>
    <row r="296" spans="1:47" x14ac:dyDescent="0.3">
      <c r="A296" s="203">
        <f t="shared" si="4"/>
        <v>4</v>
      </c>
      <c r="B296" s="203" t="str">
        <f t="shared" si="4"/>
        <v>URUGUAY</v>
      </c>
      <c r="C296" s="203">
        <v>4</v>
      </c>
      <c r="E296" s="205">
        <v>3</v>
      </c>
      <c r="F296" s="206" t="s">
        <v>531</v>
      </c>
      <c r="G296" s="205">
        <v>0</v>
      </c>
      <c r="H296" s="205">
        <v>0</v>
      </c>
      <c r="I296" s="205">
        <v>0</v>
      </c>
      <c r="J296" s="205">
        <v>0</v>
      </c>
      <c r="K296" s="205">
        <v>0</v>
      </c>
      <c r="L296" s="205">
        <v>0</v>
      </c>
      <c r="M296" s="205">
        <v>0</v>
      </c>
      <c r="N296" s="205">
        <v>0</v>
      </c>
      <c r="O296" s="205">
        <v>0</v>
      </c>
      <c r="P296" s="205">
        <v>0</v>
      </c>
      <c r="Q296" s="205">
        <v>0</v>
      </c>
      <c r="R296" s="205">
        <v>0</v>
      </c>
      <c r="S296" s="205">
        <v>0</v>
      </c>
      <c r="T296" s="205">
        <v>0</v>
      </c>
      <c r="U296" s="205">
        <v>0</v>
      </c>
      <c r="V296" s="205">
        <v>0</v>
      </c>
      <c r="W296" s="205">
        <v>0</v>
      </c>
      <c r="X296" s="205">
        <v>0</v>
      </c>
      <c r="Y296" s="205">
        <v>0</v>
      </c>
      <c r="Z296" s="205">
        <v>0</v>
      </c>
      <c r="AA296" s="205">
        <v>0</v>
      </c>
      <c r="AB296" s="205">
        <v>0</v>
      </c>
      <c r="AC296" s="205">
        <v>0</v>
      </c>
      <c r="AD296" s="205">
        <v>0</v>
      </c>
      <c r="AE296" s="205">
        <v>0</v>
      </c>
      <c r="AF296" s="205">
        <v>0</v>
      </c>
      <c r="AG296" s="205">
        <v>0</v>
      </c>
      <c r="AH296" s="205">
        <v>0</v>
      </c>
      <c r="AI296" s="205">
        <v>0</v>
      </c>
      <c r="AJ296" s="205">
        <v>0</v>
      </c>
      <c r="AK296" s="205">
        <v>0</v>
      </c>
      <c r="AL296" s="205">
        <v>0</v>
      </c>
      <c r="AM296" s="205">
        <v>0</v>
      </c>
      <c r="AN296" s="205">
        <v>0</v>
      </c>
      <c r="AO296" s="205">
        <v>0</v>
      </c>
      <c r="AP296" s="205">
        <v>0</v>
      </c>
      <c r="AQ296" s="205">
        <v>0</v>
      </c>
      <c r="AR296" s="205">
        <v>0</v>
      </c>
      <c r="AS296" s="205">
        <v>0</v>
      </c>
      <c r="AT296" s="205">
        <v>0</v>
      </c>
      <c r="AU296" s="205">
        <v>0</v>
      </c>
    </row>
    <row r="297" spans="1:47" x14ac:dyDescent="0.3">
      <c r="A297" s="203">
        <f t="shared" si="4"/>
        <v>4</v>
      </c>
      <c r="B297" s="203" t="str">
        <f t="shared" si="4"/>
        <v>US MINOR OUTLYING ISLANDS</v>
      </c>
      <c r="C297" s="203">
        <v>4</v>
      </c>
      <c r="E297" s="205">
        <v>3</v>
      </c>
      <c r="F297" s="206" t="s">
        <v>785</v>
      </c>
      <c r="G297" s="205">
        <v>0</v>
      </c>
      <c r="H297" s="205">
        <v>0</v>
      </c>
      <c r="I297" s="205">
        <v>0</v>
      </c>
      <c r="J297" s="205">
        <v>0</v>
      </c>
      <c r="K297" s="205">
        <v>0</v>
      </c>
      <c r="L297" s="205">
        <v>0</v>
      </c>
      <c r="M297" s="205">
        <v>0</v>
      </c>
      <c r="N297" s="205">
        <v>0</v>
      </c>
      <c r="O297" s="205">
        <v>0</v>
      </c>
      <c r="P297" s="205">
        <v>0</v>
      </c>
      <c r="Q297" s="205">
        <v>0</v>
      </c>
      <c r="R297" s="205">
        <v>0</v>
      </c>
      <c r="S297" s="205">
        <v>0</v>
      </c>
      <c r="T297" s="205">
        <v>0</v>
      </c>
      <c r="U297" s="205">
        <v>0</v>
      </c>
      <c r="V297" s="205">
        <v>0</v>
      </c>
      <c r="W297" s="205">
        <v>0</v>
      </c>
      <c r="X297" s="205">
        <v>0</v>
      </c>
      <c r="Y297" s="205">
        <v>0</v>
      </c>
      <c r="Z297" s="205">
        <v>0</v>
      </c>
      <c r="AA297" s="205">
        <v>0</v>
      </c>
      <c r="AB297" s="205">
        <v>0</v>
      </c>
      <c r="AC297" s="205">
        <v>0</v>
      </c>
      <c r="AD297" s="205">
        <v>0</v>
      </c>
      <c r="AE297" s="205">
        <v>0</v>
      </c>
      <c r="AF297" s="205">
        <v>0</v>
      </c>
      <c r="AG297" s="205">
        <v>0</v>
      </c>
      <c r="AH297" s="205">
        <v>0</v>
      </c>
      <c r="AI297" s="205">
        <v>0</v>
      </c>
      <c r="AJ297" s="205">
        <v>0</v>
      </c>
      <c r="AK297" s="205">
        <v>0</v>
      </c>
      <c r="AL297" s="205">
        <v>0</v>
      </c>
      <c r="AM297" s="205">
        <v>0</v>
      </c>
      <c r="AN297" s="205">
        <v>0</v>
      </c>
      <c r="AO297" s="205">
        <v>0</v>
      </c>
      <c r="AP297" s="205">
        <v>0</v>
      </c>
      <c r="AQ297" s="205">
        <v>0</v>
      </c>
      <c r="AR297" s="205">
        <v>0</v>
      </c>
      <c r="AS297" s="205">
        <v>0</v>
      </c>
      <c r="AT297" s="205">
        <v>0</v>
      </c>
      <c r="AU297" s="205">
        <v>0</v>
      </c>
    </row>
    <row r="298" spans="1:47" x14ac:dyDescent="0.3">
      <c r="A298" s="203">
        <f t="shared" si="4"/>
        <v>4</v>
      </c>
      <c r="B298" s="203" t="str">
        <f t="shared" si="4"/>
        <v>UZBEKISTAN</v>
      </c>
      <c r="C298" s="203">
        <v>4</v>
      </c>
      <c r="E298" s="205">
        <v>3</v>
      </c>
      <c r="F298" s="206" t="s">
        <v>786</v>
      </c>
      <c r="G298" s="205">
        <v>10</v>
      </c>
      <c r="H298" s="205">
        <v>0</v>
      </c>
      <c r="I298" s="205">
        <v>0</v>
      </c>
      <c r="J298" s="205">
        <v>0</v>
      </c>
      <c r="K298" s="205">
        <v>0</v>
      </c>
      <c r="L298" s="205">
        <v>0</v>
      </c>
      <c r="M298" s="205">
        <v>0</v>
      </c>
      <c r="N298" s="205">
        <v>0</v>
      </c>
      <c r="O298" s="205">
        <v>0</v>
      </c>
      <c r="P298" s="205">
        <v>0</v>
      </c>
      <c r="Q298" s="205">
        <v>0</v>
      </c>
      <c r="R298" s="205">
        <v>0</v>
      </c>
      <c r="S298" s="205">
        <v>0</v>
      </c>
      <c r="T298" s="205">
        <v>0</v>
      </c>
      <c r="U298" s="205">
        <v>0</v>
      </c>
      <c r="V298" s="205">
        <v>0</v>
      </c>
      <c r="W298" s="205">
        <v>0</v>
      </c>
      <c r="X298" s="205">
        <v>6</v>
      </c>
      <c r="Y298" s="205">
        <v>0</v>
      </c>
      <c r="Z298" s="205">
        <v>0</v>
      </c>
      <c r="AA298" s="205">
        <v>0</v>
      </c>
      <c r="AB298" s="205">
        <v>0</v>
      </c>
      <c r="AC298" s="205">
        <v>0</v>
      </c>
      <c r="AD298" s="205">
        <v>0</v>
      </c>
      <c r="AE298" s="205">
        <v>0</v>
      </c>
      <c r="AF298" s="205">
        <v>0</v>
      </c>
      <c r="AG298" s="205">
        <v>0</v>
      </c>
      <c r="AH298" s="205">
        <v>1</v>
      </c>
      <c r="AI298" s="205">
        <v>0</v>
      </c>
      <c r="AJ298" s="205">
        <v>0</v>
      </c>
      <c r="AK298" s="205">
        <v>0</v>
      </c>
      <c r="AL298" s="205">
        <v>2</v>
      </c>
      <c r="AM298" s="205">
        <v>0</v>
      </c>
      <c r="AN298" s="205">
        <v>0</v>
      </c>
      <c r="AO298" s="205">
        <v>0</v>
      </c>
      <c r="AP298" s="205">
        <v>0</v>
      </c>
      <c r="AQ298" s="205">
        <v>0</v>
      </c>
      <c r="AR298" s="205">
        <v>0</v>
      </c>
      <c r="AS298" s="205">
        <v>0</v>
      </c>
      <c r="AT298" s="205">
        <v>0</v>
      </c>
      <c r="AU298" s="205">
        <v>1</v>
      </c>
    </row>
    <row r="299" spans="1:47" x14ac:dyDescent="0.3">
      <c r="A299" s="203">
        <f t="shared" si="4"/>
        <v>4</v>
      </c>
      <c r="B299" s="203" t="str">
        <f t="shared" si="4"/>
        <v>VANUATU</v>
      </c>
      <c r="C299" s="203">
        <v>4</v>
      </c>
      <c r="E299" s="205">
        <v>3</v>
      </c>
      <c r="F299" s="206" t="s">
        <v>787</v>
      </c>
      <c r="G299" s="205">
        <v>0</v>
      </c>
      <c r="H299" s="205">
        <v>0</v>
      </c>
      <c r="I299" s="205">
        <v>0</v>
      </c>
      <c r="J299" s="205">
        <v>0</v>
      </c>
      <c r="K299" s="205">
        <v>0</v>
      </c>
      <c r="L299" s="205">
        <v>0</v>
      </c>
      <c r="M299" s="205">
        <v>0</v>
      </c>
      <c r="N299" s="205">
        <v>0</v>
      </c>
      <c r="O299" s="205">
        <v>0</v>
      </c>
      <c r="P299" s="205">
        <v>0</v>
      </c>
      <c r="Q299" s="205">
        <v>0</v>
      </c>
      <c r="R299" s="205">
        <v>0</v>
      </c>
      <c r="S299" s="205">
        <v>0</v>
      </c>
      <c r="T299" s="205">
        <v>0</v>
      </c>
      <c r="U299" s="205">
        <v>0</v>
      </c>
      <c r="V299" s="205">
        <v>0</v>
      </c>
      <c r="W299" s="205">
        <v>0</v>
      </c>
      <c r="X299" s="205">
        <v>0</v>
      </c>
      <c r="Y299" s="205">
        <v>0</v>
      </c>
      <c r="Z299" s="205">
        <v>0</v>
      </c>
      <c r="AA299" s="205">
        <v>0</v>
      </c>
      <c r="AB299" s="205">
        <v>0</v>
      </c>
      <c r="AC299" s="205">
        <v>0</v>
      </c>
      <c r="AD299" s="205">
        <v>0</v>
      </c>
      <c r="AE299" s="205">
        <v>0</v>
      </c>
      <c r="AF299" s="205">
        <v>0</v>
      </c>
      <c r="AG299" s="205">
        <v>0</v>
      </c>
      <c r="AH299" s="205">
        <v>0</v>
      </c>
      <c r="AI299" s="205">
        <v>0</v>
      </c>
      <c r="AJ299" s="205">
        <v>0</v>
      </c>
      <c r="AK299" s="205">
        <v>0</v>
      </c>
      <c r="AL299" s="205">
        <v>0</v>
      </c>
      <c r="AM299" s="205">
        <v>0</v>
      </c>
      <c r="AN299" s="205">
        <v>0</v>
      </c>
      <c r="AO299" s="205">
        <v>0</v>
      </c>
      <c r="AP299" s="205">
        <v>0</v>
      </c>
      <c r="AQ299" s="205">
        <v>0</v>
      </c>
      <c r="AR299" s="205">
        <v>0</v>
      </c>
      <c r="AS299" s="205">
        <v>0</v>
      </c>
      <c r="AT299" s="205">
        <v>0</v>
      </c>
      <c r="AU299" s="205">
        <v>0</v>
      </c>
    </row>
    <row r="300" spans="1:47" x14ac:dyDescent="0.3">
      <c r="A300" s="203">
        <f t="shared" si="4"/>
        <v>4</v>
      </c>
      <c r="B300" s="203" t="str">
        <f t="shared" si="4"/>
        <v>VENEZUELA</v>
      </c>
      <c r="C300" s="203">
        <v>4</v>
      </c>
      <c r="E300" s="205">
        <v>3</v>
      </c>
      <c r="F300" s="206" t="s">
        <v>532</v>
      </c>
      <c r="G300" s="205">
        <v>79</v>
      </c>
      <c r="H300" s="205">
        <v>0</v>
      </c>
      <c r="I300" s="205">
        <v>0</v>
      </c>
      <c r="J300" s="205">
        <v>2</v>
      </c>
      <c r="K300" s="205">
        <v>2</v>
      </c>
      <c r="L300" s="205">
        <v>0</v>
      </c>
      <c r="M300" s="205">
        <v>1</v>
      </c>
      <c r="N300" s="205">
        <v>0</v>
      </c>
      <c r="O300" s="205">
        <v>0</v>
      </c>
      <c r="P300" s="205">
        <v>0</v>
      </c>
      <c r="Q300" s="205">
        <v>0</v>
      </c>
      <c r="R300" s="205">
        <v>1</v>
      </c>
      <c r="S300" s="205">
        <v>0</v>
      </c>
      <c r="T300" s="205">
        <v>0</v>
      </c>
      <c r="U300" s="205">
        <v>0</v>
      </c>
      <c r="V300" s="205">
        <v>1</v>
      </c>
      <c r="W300" s="205">
        <v>0</v>
      </c>
      <c r="X300" s="205">
        <v>43</v>
      </c>
      <c r="Y300" s="205">
        <v>0</v>
      </c>
      <c r="Z300" s="205">
        <v>0</v>
      </c>
      <c r="AA300" s="205">
        <v>0</v>
      </c>
      <c r="AB300" s="205">
        <v>0</v>
      </c>
      <c r="AC300" s="205">
        <v>0</v>
      </c>
      <c r="AD300" s="205">
        <v>0</v>
      </c>
      <c r="AE300" s="205">
        <v>0</v>
      </c>
      <c r="AF300" s="205">
        <v>0</v>
      </c>
      <c r="AG300" s="205">
        <v>0</v>
      </c>
      <c r="AH300" s="205">
        <v>3</v>
      </c>
      <c r="AI300" s="205">
        <v>0</v>
      </c>
      <c r="AJ300" s="205">
        <v>0</v>
      </c>
      <c r="AK300" s="205">
        <v>0</v>
      </c>
      <c r="AL300" s="205">
        <v>14</v>
      </c>
      <c r="AM300" s="205">
        <v>3</v>
      </c>
      <c r="AN300" s="205">
        <v>1</v>
      </c>
      <c r="AO300" s="205">
        <v>1</v>
      </c>
      <c r="AP300" s="205">
        <v>0</v>
      </c>
      <c r="AQ300" s="205">
        <v>0</v>
      </c>
      <c r="AR300" s="205">
        <v>3</v>
      </c>
      <c r="AS300" s="205">
        <v>0</v>
      </c>
      <c r="AT300" s="205">
        <v>3</v>
      </c>
      <c r="AU300" s="205">
        <v>1</v>
      </c>
    </row>
    <row r="301" spans="1:47" x14ac:dyDescent="0.3">
      <c r="A301" s="203">
        <f t="shared" si="4"/>
        <v>4</v>
      </c>
      <c r="B301" s="203" t="str">
        <f t="shared" si="4"/>
        <v>VIET NAM</v>
      </c>
      <c r="C301" s="203">
        <v>4</v>
      </c>
      <c r="E301" s="205">
        <v>3</v>
      </c>
      <c r="F301" s="206" t="s">
        <v>788</v>
      </c>
      <c r="G301" s="205">
        <v>3</v>
      </c>
      <c r="H301" s="205">
        <v>0</v>
      </c>
      <c r="I301" s="205">
        <v>0</v>
      </c>
      <c r="J301" s="205">
        <v>0</v>
      </c>
      <c r="K301" s="205">
        <v>0</v>
      </c>
      <c r="L301" s="205">
        <v>0</v>
      </c>
      <c r="M301" s="205">
        <v>1</v>
      </c>
      <c r="N301" s="205">
        <v>0</v>
      </c>
      <c r="O301" s="205">
        <v>0</v>
      </c>
      <c r="P301" s="205">
        <v>0</v>
      </c>
      <c r="Q301" s="205">
        <v>0</v>
      </c>
      <c r="R301" s="205">
        <v>0</v>
      </c>
      <c r="S301" s="205">
        <v>0</v>
      </c>
      <c r="T301" s="205">
        <v>0</v>
      </c>
      <c r="U301" s="205">
        <v>0</v>
      </c>
      <c r="V301" s="205">
        <v>0</v>
      </c>
      <c r="W301" s="205">
        <v>0</v>
      </c>
      <c r="X301" s="205">
        <v>1</v>
      </c>
      <c r="Y301" s="205">
        <v>0</v>
      </c>
      <c r="Z301" s="205">
        <v>0</v>
      </c>
      <c r="AA301" s="205">
        <v>0</v>
      </c>
      <c r="AB301" s="205">
        <v>0</v>
      </c>
      <c r="AC301" s="205">
        <v>0</v>
      </c>
      <c r="AD301" s="205">
        <v>0</v>
      </c>
      <c r="AE301" s="205">
        <v>0</v>
      </c>
      <c r="AF301" s="205">
        <v>0</v>
      </c>
      <c r="AG301" s="205">
        <v>0</v>
      </c>
      <c r="AH301" s="205">
        <v>0</v>
      </c>
      <c r="AI301" s="205">
        <v>0</v>
      </c>
      <c r="AJ301" s="205">
        <v>0</v>
      </c>
      <c r="AK301" s="205">
        <v>0</v>
      </c>
      <c r="AL301" s="205">
        <v>1</v>
      </c>
      <c r="AM301" s="205">
        <v>0</v>
      </c>
      <c r="AN301" s="205">
        <v>0</v>
      </c>
      <c r="AO301" s="205">
        <v>0</v>
      </c>
      <c r="AP301" s="205">
        <v>0</v>
      </c>
      <c r="AQ301" s="205">
        <v>0</v>
      </c>
      <c r="AR301" s="205">
        <v>0</v>
      </c>
      <c r="AS301" s="205">
        <v>0</v>
      </c>
      <c r="AT301" s="205">
        <v>0</v>
      </c>
      <c r="AU301" s="205">
        <v>0</v>
      </c>
    </row>
    <row r="302" spans="1:47" x14ac:dyDescent="0.3">
      <c r="A302" s="203">
        <f t="shared" si="4"/>
        <v>4</v>
      </c>
      <c r="B302" s="203" t="str">
        <f t="shared" si="4"/>
        <v>VIRGIN ISLANDS</v>
      </c>
      <c r="C302" s="203">
        <v>4</v>
      </c>
      <c r="E302" s="205">
        <v>3</v>
      </c>
      <c r="F302" s="206" t="s">
        <v>499</v>
      </c>
      <c r="G302" s="205">
        <v>4</v>
      </c>
      <c r="H302" s="205">
        <v>0</v>
      </c>
      <c r="I302" s="205">
        <v>0</v>
      </c>
      <c r="J302" s="205">
        <v>0</v>
      </c>
      <c r="K302" s="205">
        <v>0</v>
      </c>
      <c r="L302" s="205">
        <v>0</v>
      </c>
      <c r="M302" s="205">
        <v>0</v>
      </c>
      <c r="N302" s="205">
        <v>0</v>
      </c>
      <c r="O302" s="205">
        <v>0</v>
      </c>
      <c r="P302" s="205">
        <v>0</v>
      </c>
      <c r="Q302" s="205">
        <v>0</v>
      </c>
      <c r="R302" s="205">
        <v>0</v>
      </c>
      <c r="S302" s="205">
        <v>0</v>
      </c>
      <c r="T302" s="205">
        <v>0</v>
      </c>
      <c r="U302" s="205">
        <v>0</v>
      </c>
      <c r="V302" s="205">
        <v>0</v>
      </c>
      <c r="W302" s="205">
        <v>0</v>
      </c>
      <c r="X302" s="205">
        <v>2</v>
      </c>
      <c r="Y302" s="205">
        <v>0</v>
      </c>
      <c r="Z302" s="205">
        <v>0</v>
      </c>
      <c r="AA302" s="205">
        <v>0</v>
      </c>
      <c r="AB302" s="205">
        <v>0</v>
      </c>
      <c r="AC302" s="205">
        <v>0</v>
      </c>
      <c r="AD302" s="205">
        <v>0</v>
      </c>
      <c r="AE302" s="205">
        <v>0</v>
      </c>
      <c r="AF302" s="205">
        <v>0</v>
      </c>
      <c r="AG302" s="205">
        <v>0</v>
      </c>
      <c r="AH302" s="205">
        <v>0</v>
      </c>
      <c r="AI302" s="205">
        <v>0</v>
      </c>
      <c r="AJ302" s="205">
        <v>0</v>
      </c>
      <c r="AK302" s="205">
        <v>0</v>
      </c>
      <c r="AL302" s="205">
        <v>0</v>
      </c>
      <c r="AM302" s="205">
        <v>0</v>
      </c>
      <c r="AN302" s="205">
        <v>1</v>
      </c>
      <c r="AO302" s="205">
        <v>1</v>
      </c>
      <c r="AP302" s="205">
        <v>0</v>
      </c>
      <c r="AQ302" s="205">
        <v>0</v>
      </c>
      <c r="AR302" s="205">
        <v>0</v>
      </c>
      <c r="AS302" s="205">
        <v>0</v>
      </c>
      <c r="AT302" s="205">
        <v>0</v>
      </c>
      <c r="AU302" s="205">
        <v>0</v>
      </c>
    </row>
    <row r="303" spans="1:47" x14ac:dyDescent="0.3">
      <c r="A303" s="203">
        <f t="shared" si="4"/>
        <v>4</v>
      </c>
      <c r="B303" s="203" t="str">
        <f t="shared" si="4"/>
        <v>VIRGIN ISLANDS, BRITISH</v>
      </c>
      <c r="C303" s="203">
        <v>4</v>
      </c>
      <c r="E303" s="205">
        <v>3</v>
      </c>
      <c r="F303" s="206" t="s">
        <v>789</v>
      </c>
      <c r="G303" s="205">
        <v>0</v>
      </c>
      <c r="H303" s="205">
        <v>0</v>
      </c>
      <c r="I303" s="205">
        <v>0</v>
      </c>
      <c r="J303" s="205">
        <v>0</v>
      </c>
      <c r="K303" s="205">
        <v>0</v>
      </c>
      <c r="L303" s="205">
        <v>0</v>
      </c>
      <c r="M303" s="205">
        <v>0</v>
      </c>
      <c r="N303" s="205">
        <v>0</v>
      </c>
      <c r="O303" s="205">
        <v>0</v>
      </c>
      <c r="P303" s="205">
        <v>0</v>
      </c>
      <c r="Q303" s="205">
        <v>0</v>
      </c>
      <c r="R303" s="205">
        <v>0</v>
      </c>
      <c r="S303" s="205">
        <v>0</v>
      </c>
      <c r="T303" s="205">
        <v>0</v>
      </c>
      <c r="U303" s="205">
        <v>0</v>
      </c>
      <c r="V303" s="205">
        <v>0</v>
      </c>
      <c r="W303" s="205">
        <v>0</v>
      </c>
      <c r="X303" s="205">
        <v>0</v>
      </c>
      <c r="Y303" s="205">
        <v>0</v>
      </c>
      <c r="Z303" s="205">
        <v>0</v>
      </c>
      <c r="AA303" s="205">
        <v>0</v>
      </c>
      <c r="AB303" s="205">
        <v>0</v>
      </c>
      <c r="AC303" s="205">
        <v>0</v>
      </c>
      <c r="AD303" s="205">
        <v>0</v>
      </c>
      <c r="AE303" s="205">
        <v>0</v>
      </c>
      <c r="AF303" s="205">
        <v>0</v>
      </c>
      <c r="AG303" s="205">
        <v>0</v>
      </c>
      <c r="AH303" s="205">
        <v>0</v>
      </c>
      <c r="AI303" s="205">
        <v>0</v>
      </c>
      <c r="AJ303" s="205">
        <v>0</v>
      </c>
      <c r="AK303" s="205">
        <v>0</v>
      </c>
      <c r="AL303" s="205">
        <v>0</v>
      </c>
      <c r="AM303" s="205">
        <v>0</v>
      </c>
      <c r="AN303" s="205">
        <v>0</v>
      </c>
      <c r="AO303" s="205">
        <v>0</v>
      </c>
      <c r="AP303" s="205">
        <v>0</v>
      </c>
      <c r="AQ303" s="205">
        <v>0</v>
      </c>
      <c r="AR303" s="205">
        <v>0</v>
      </c>
      <c r="AS303" s="205">
        <v>0</v>
      </c>
      <c r="AT303" s="205">
        <v>0</v>
      </c>
      <c r="AU303" s="205">
        <v>0</v>
      </c>
    </row>
    <row r="304" spans="1:47" x14ac:dyDescent="0.3">
      <c r="A304" s="203">
        <v>4</v>
      </c>
      <c r="B304" s="203" t="str">
        <f t="shared" si="4"/>
        <v>VIRGIN ISLANDS, U.S.</v>
      </c>
      <c r="E304" s="205">
        <v>3</v>
      </c>
      <c r="F304" s="206" t="s">
        <v>790</v>
      </c>
      <c r="G304" s="205">
        <v>0</v>
      </c>
      <c r="H304" s="205">
        <v>0</v>
      </c>
      <c r="I304" s="205">
        <v>0</v>
      </c>
      <c r="J304" s="205">
        <v>0</v>
      </c>
      <c r="K304" s="205">
        <v>0</v>
      </c>
      <c r="L304" s="205">
        <v>0</v>
      </c>
      <c r="M304" s="205">
        <v>0</v>
      </c>
      <c r="N304" s="205">
        <v>0</v>
      </c>
      <c r="O304" s="205">
        <v>0</v>
      </c>
      <c r="P304" s="205">
        <v>0</v>
      </c>
      <c r="Q304" s="205">
        <v>0</v>
      </c>
      <c r="R304" s="205">
        <v>0</v>
      </c>
      <c r="S304" s="205">
        <v>0</v>
      </c>
      <c r="T304" s="205">
        <v>0</v>
      </c>
      <c r="U304" s="205">
        <v>0</v>
      </c>
      <c r="V304" s="205">
        <v>0</v>
      </c>
      <c r="W304" s="205">
        <v>0</v>
      </c>
      <c r="X304" s="205">
        <v>0</v>
      </c>
      <c r="Y304" s="205">
        <v>0</v>
      </c>
      <c r="Z304" s="205">
        <v>0</v>
      </c>
      <c r="AA304" s="205">
        <v>0</v>
      </c>
      <c r="AB304" s="205">
        <v>0</v>
      </c>
      <c r="AC304" s="205">
        <v>0</v>
      </c>
      <c r="AD304" s="205">
        <v>0</v>
      </c>
      <c r="AE304" s="205">
        <v>0</v>
      </c>
      <c r="AF304" s="205">
        <v>0</v>
      </c>
      <c r="AG304" s="205">
        <v>0</v>
      </c>
      <c r="AH304" s="205">
        <v>0</v>
      </c>
      <c r="AI304" s="205">
        <v>0</v>
      </c>
      <c r="AJ304" s="205">
        <v>0</v>
      </c>
      <c r="AK304" s="205">
        <v>0</v>
      </c>
      <c r="AL304" s="205">
        <v>0</v>
      </c>
      <c r="AM304" s="205">
        <v>0</v>
      </c>
      <c r="AN304" s="205">
        <v>0</v>
      </c>
      <c r="AO304" s="205">
        <v>0</v>
      </c>
      <c r="AP304" s="205">
        <v>0</v>
      </c>
      <c r="AQ304" s="205">
        <v>0</v>
      </c>
      <c r="AR304" s="205">
        <v>0</v>
      </c>
      <c r="AS304" s="205">
        <v>0</v>
      </c>
      <c r="AT304" s="205">
        <v>0</v>
      </c>
      <c r="AU304" s="205">
        <v>0</v>
      </c>
    </row>
    <row r="305" spans="1:47" x14ac:dyDescent="0.3">
      <c r="A305" s="203">
        <f t="shared" si="4"/>
        <v>4</v>
      </c>
      <c r="B305" s="203" t="str">
        <f t="shared" si="4"/>
        <v>WALES</v>
      </c>
      <c r="C305" s="203">
        <v>4</v>
      </c>
      <c r="E305" s="205">
        <v>3</v>
      </c>
      <c r="F305" s="206" t="s">
        <v>791</v>
      </c>
      <c r="G305" s="205">
        <v>0</v>
      </c>
      <c r="H305" s="205">
        <v>0</v>
      </c>
      <c r="I305" s="205">
        <v>0</v>
      </c>
      <c r="J305" s="205">
        <v>0</v>
      </c>
      <c r="K305" s="205">
        <v>0</v>
      </c>
      <c r="L305" s="205">
        <v>0</v>
      </c>
      <c r="M305" s="205">
        <v>0</v>
      </c>
      <c r="N305" s="205">
        <v>0</v>
      </c>
      <c r="O305" s="205">
        <v>0</v>
      </c>
      <c r="P305" s="205">
        <v>0</v>
      </c>
      <c r="Q305" s="205">
        <v>0</v>
      </c>
      <c r="R305" s="205">
        <v>0</v>
      </c>
      <c r="S305" s="205">
        <v>0</v>
      </c>
      <c r="T305" s="205">
        <v>0</v>
      </c>
      <c r="U305" s="205">
        <v>0</v>
      </c>
      <c r="V305" s="205">
        <v>0</v>
      </c>
      <c r="W305" s="205">
        <v>0</v>
      </c>
      <c r="X305" s="205">
        <v>0</v>
      </c>
      <c r="Y305" s="205">
        <v>0</v>
      </c>
      <c r="Z305" s="205">
        <v>0</v>
      </c>
      <c r="AA305" s="205">
        <v>0</v>
      </c>
      <c r="AB305" s="205">
        <v>0</v>
      </c>
      <c r="AC305" s="205">
        <v>0</v>
      </c>
      <c r="AD305" s="205">
        <v>0</v>
      </c>
      <c r="AE305" s="205">
        <v>0</v>
      </c>
      <c r="AF305" s="205">
        <v>0</v>
      </c>
      <c r="AG305" s="205">
        <v>0</v>
      </c>
      <c r="AH305" s="205">
        <v>0</v>
      </c>
      <c r="AI305" s="205">
        <v>0</v>
      </c>
      <c r="AJ305" s="205">
        <v>0</v>
      </c>
      <c r="AK305" s="205">
        <v>0</v>
      </c>
      <c r="AL305" s="205">
        <v>0</v>
      </c>
      <c r="AM305" s="205">
        <v>0</v>
      </c>
      <c r="AN305" s="205">
        <v>0</v>
      </c>
      <c r="AO305" s="205">
        <v>0</v>
      </c>
      <c r="AP305" s="205">
        <v>0</v>
      </c>
      <c r="AQ305" s="205">
        <v>0</v>
      </c>
      <c r="AR305" s="205">
        <v>0</v>
      </c>
      <c r="AS305" s="205">
        <v>0</v>
      </c>
      <c r="AT305" s="205">
        <v>0</v>
      </c>
      <c r="AU305" s="205">
        <v>0</v>
      </c>
    </row>
    <row r="306" spans="1:47" x14ac:dyDescent="0.3">
      <c r="A306" s="203">
        <f t="shared" si="4"/>
        <v>4</v>
      </c>
      <c r="B306" s="203" t="str">
        <f t="shared" si="4"/>
        <v>WALLIS-FUTUNA</v>
      </c>
      <c r="C306" s="203">
        <v>4</v>
      </c>
      <c r="E306" s="205">
        <v>3</v>
      </c>
      <c r="F306" s="206" t="s">
        <v>792</v>
      </c>
      <c r="G306" s="205">
        <v>0</v>
      </c>
      <c r="H306" s="205">
        <v>0</v>
      </c>
      <c r="I306" s="205">
        <v>0</v>
      </c>
      <c r="J306" s="205">
        <v>0</v>
      </c>
      <c r="K306" s="205">
        <v>0</v>
      </c>
      <c r="L306" s="205">
        <v>0</v>
      </c>
      <c r="M306" s="205">
        <v>0</v>
      </c>
      <c r="N306" s="205">
        <v>0</v>
      </c>
      <c r="O306" s="205">
        <v>0</v>
      </c>
      <c r="P306" s="205">
        <v>0</v>
      </c>
      <c r="Q306" s="205">
        <v>0</v>
      </c>
      <c r="R306" s="205">
        <v>0</v>
      </c>
      <c r="S306" s="205">
        <v>0</v>
      </c>
      <c r="T306" s="205">
        <v>0</v>
      </c>
      <c r="U306" s="205">
        <v>0</v>
      </c>
      <c r="V306" s="205">
        <v>0</v>
      </c>
      <c r="W306" s="205">
        <v>0</v>
      </c>
      <c r="X306" s="205">
        <v>0</v>
      </c>
      <c r="Y306" s="205">
        <v>0</v>
      </c>
      <c r="Z306" s="205">
        <v>0</v>
      </c>
      <c r="AA306" s="205">
        <v>0</v>
      </c>
      <c r="AB306" s="205">
        <v>0</v>
      </c>
      <c r="AC306" s="205">
        <v>0</v>
      </c>
      <c r="AD306" s="205">
        <v>0</v>
      </c>
      <c r="AE306" s="205">
        <v>0</v>
      </c>
      <c r="AF306" s="205">
        <v>0</v>
      </c>
      <c r="AG306" s="205">
        <v>0</v>
      </c>
      <c r="AH306" s="205">
        <v>0</v>
      </c>
      <c r="AI306" s="205">
        <v>0</v>
      </c>
      <c r="AJ306" s="205">
        <v>0</v>
      </c>
      <c r="AK306" s="205">
        <v>0</v>
      </c>
      <c r="AL306" s="205">
        <v>0</v>
      </c>
      <c r="AM306" s="205">
        <v>0</v>
      </c>
      <c r="AN306" s="205">
        <v>0</v>
      </c>
      <c r="AO306" s="205">
        <v>0</v>
      </c>
      <c r="AP306" s="205">
        <v>0</v>
      </c>
      <c r="AQ306" s="205">
        <v>0</v>
      </c>
      <c r="AR306" s="205">
        <v>0</v>
      </c>
      <c r="AS306" s="205">
        <v>0</v>
      </c>
      <c r="AT306" s="205">
        <v>0</v>
      </c>
      <c r="AU306" s="205">
        <v>0</v>
      </c>
    </row>
    <row r="307" spans="1:47" x14ac:dyDescent="0.3">
      <c r="A307" s="203">
        <f t="shared" si="4"/>
        <v>4</v>
      </c>
      <c r="B307" s="203" t="str">
        <f t="shared" si="4"/>
        <v>WESTERN SAHARA</v>
      </c>
      <c r="C307" s="203">
        <v>4</v>
      </c>
      <c r="E307" s="205">
        <v>3</v>
      </c>
      <c r="F307" s="206" t="s">
        <v>793</v>
      </c>
      <c r="G307" s="205">
        <v>0</v>
      </c>
      <c r="H307" s="205">
        <v>0</v>
      </c>
      <c r="I307" s="205">
        <v>0</v>
      </c>
      <c r="J307" s="205">
        <v>0</v>
      </c>
      <c r="K307" s="205">
        <v>0</v>
      </c>
      <c r="L307" s="205">
        <v>0</v>
      </c>
      <c r="M307" s="205">
        <v>0</v>
      </c>
      <c r="N307" s="205">
        <v>0</v>
      </c>
      <c r="O307" s="205">
        <v>0</v>
      </c>
      <c r="P307" s="205">
        <v>0</v>
      </c>
      <c r="Q307" s="205">
        <v>0</v>
      </c>
      <c r="R307" s="205">
        <v>0</v>
      </c>
      <c r="S307" s="205">
        <v>0</v>
      </c>
      <c r="T307" s="205">
        <v>0</v>
      </c>
      <c r="U307" s="205">
        <v>0</v>
      </c>
      <c r="V307" s="205">
        <v>0</v>
      </c>
      <c r="W307" s="205">
        <v>0</v>
      </c>
      <c r="X307" s="205">
        <v>0</v>
      </c>
      <c r="Y307" s="205">
        <v>0</v>
      </c>
      <c r="Z307" s="205">
        <v>0</v>
      </c>
      <c r="AA307" s="205">
        <v>0</v>
      </c>
      <c r="AB307" s="205">
        <v>0</v>
      </c>
      <c r="AC307" s="205">
        <v>0</v>
      </c>
      <c r="AD307" s="205">
        <v>0</v>
      </c>
      <c r="AE307" s="205">
        <v>0</v>
      </c>
      <c r="AF307" s="205">
        <v>0</v>
      </c>
      <c r="AG307" s="205">
        <v>0</v>
      </c>
      <c r="AH307" s="205">
        <v>0</v>
      </c>
      <c r="AI307" s="205">
        <v>0</v>
      </c>
      <c r="AJ307" s="205">
        <v>0</v>
      </c>
      <c r="AK307" s="205">
        <v>0</v>
      </c>
      <c r="AL307" s="205">
        <v>0</v>
      </c>
      <c r="AM307" s="205">
        <v>0</v>
      </c>
      <c r="AN307" s="205">
        <v>0</v>
      </c>
      <c r="AO307" s="205">
        <v>0</v>
      </c>
      <c r="AP307" s="205">
        <v>0</v>
      </c>
      <c r="AQ307" s="205">
        <v>0</v>
      </c>
      <c r="AR307" s="205">
        <v>0</v>
      </c>
      <c r="AS307" s="205">
        <v>0</v>
      </c>
      <c r="AT307" s="205">
        <v>0</v>
      </c>
      <c r="AU307" s="205">
        <v>0</v>
      </c>
    </row>
    <row r="308" spans="1:47" x14ac:dyDescent="0.3">
      <c r="A308" s="203">
        <f t="shared" si="4"/>
        <v>4</v>
      </c>
      <c r="B308" s="203" t="str">
        <f t="shared" si="4"/>
        <v>YEMEN</v>
      </c>
      <c r="C308" s="203">
        <v>4</v>
      </c>
      <c r="E308" s="205">
        <v>3</v>
      </c>
      <c r="F308" s="206" t="s">
        <v>597</v>
      </c>
      <c r="G308" s="205">
        <v>0</v>
      </c>
      <c r="H308" s="205">
        <v>0</v>
      </c>
      <c r="I308" s="205">
        <v>0</v>
      </c>
      <c r="J308" s="205">
        <v>0</v>
      </c>
      <c r="K308" s="205">
        <v>0</v>
      </c>
      <c r="L308" s="205">
        <v>0</v>
      </c>
      <c r="M308" s="205">
        <v>0</v>
      </c>
      <c r="N308" s="205">
        <v>0</v>
      </c>
      <c r="O308" s="205">
        <v>0</v>
      </c>
      <c r="P308" s="205">
        <v>0</v>
      </c>
      <c r="Q308" s="205">
        <v>0</v>
      </c>
      <c r="R308" s="205">
        <v>0</v>
      </c>
      <c r="S308" s="205">
        <v>0</v>
      </c>
      <c r="T308" s="205">
        <v>0</v>
      </c>
      <c r="U308" s="205">
        <v>0</v>
      </c>
      <c r="V308" s="205">
        <v>0</v>
      </c>
      <c r="W308" s="205">
        <v>0</v>
      </c>
      <c r="X308" s="205">
        <v>0</v>
      </c>
      <c r="Y308" s="205">
        <v>0</v>
      </c>
      <c r="Z308" s="205">
        <v>0</v>
      </c>
      <c r="AA308" s="205">
        <v>0</v>
      </c>
      <c r="AB308" s="205">
        <v>0</v>
      </c>
      <c r="AC308" s="205">
        <v>0</v>
      </c>
      <c r="AD308" s="205">
        <v>0</v>
      </c>
      <c r="AE308" s="205">
        <v>0</v>
      </c>
      <c r="AF308" s="205">
        <v>0</v>
      </c>
      <c r="AG308" s="205">
        <v>0</v>
      </c>
      <c r="AH308" s="205">
        <v>0</v>
      </c>
      <c r="AI308" s="205">
        <v>0</v>
      </c>
      <c r="AJ308" s="205">
        <v>0</v>
      </c>
      <c r="AK308" s="205">
        <v>0</v>
      </c>
      <c r="AL308" s="205">
        <v>0</v>
      </c>
      <c r="AM308" s="205">
        <v>0</v>
      </c>
      <c r="AN308" s="205">
        <v>0</v>
      </c>
      <c r="AO308" s="205">
        <v>0</v>
      </c>
      <c r="AP308" s="205">
        <v>0</v>
      </c>
      <c r="AQ308" s="205">
        <v>0</v>
      </c>
      <c r="AR308" s="205">
        <v>0</v>
      </c>
      <c r="AS308" s="205">
        <v>0</v>
      </c>
      <c r="AT308" s="205">
        <v>0</v>
      </c>
      <c r="AU308" s="205">
        <v>0</v>
      </c>
    </row>
    <row r="309" spans="1:47" x14ac:dyDescent="0.3">
      <c r="A309" s="203">
        <f t="shared" si="4"/>
        <v>4</v>
      </c>
      <c r="B309" s="203" t="str">
        <f t="shared" si="4"/>
        <v>ZAMBIA</v>
      </c>
      <c r="C309" s="203">
        <v>4</v>
      </c>
      <c r="E309" s="205">
        <v>3</v>
      </c>
      <c r="F309" s="206" t="s">
        <v>794</v>
      </c>
      <c r="G309" s="205">
        <v>3</v>
      </c>
      <c r="H309" s="205">
        <v>0</v>
      </c>
      <c r="I309" s="205">
        <v>0</v>
      </c>
      <c r="J309" s="205">
        <v>0</v>
      </c>
      <c r="K309" s="205">
        <v>0</v>
      </c>
      <c r="L309" s="205">
        <v>0</v>
      </c>
      <c r="M309" s="205">
        <v>0</v>
      </c>
      <c r="N309" s="205">
        <v>0</v>
      </c>
      <c r="O309" s="205">
        <v>0</v>
      </c>
      <c r="P309" s="205">
        <v>0</v>
      </c>
      <c r="Q309" s="205">
        <v>0</v>
      </c>
      <c r="R309" s="205">
        <v>0</v>
      </c>
      <c r="S309" s="205">
        <v>0</v>
      </c>
      <c r="T309" s="205">
        <v>0</v>
      </c>
      <c r="U309" s="205">
        <v>0</v>
      </c>
      <c r="V309" s="205">
        <v>0</v>
      </c>
      <c r="W309" s="205">
        <v>0</v>
      </c>
      <c r="X309" s="205">
        <v>1</v>
      </c>
      <c r="Y309" s="205">
        <v>0</v>
      </c>
      <c r="Z309" s="205">
        <v>0</v>
      </c>
      <c r="AA309" s="205">
        <v>0</v>
      </c>
      <c r="AB309" s="205">
        <v>0</v>
      </c>
      <c r="AC309" s="205">
        <v>0</v>
      </c>
      <c r="AD309" s="205">
        <v>0</v>
      </c>
      <c r="AE309" s="205">
        <v>0</v>
      </c>
      <c r="AF309" s="205">
        <v>0</v>
      </c>
      <c r="AG309" s="205">
        <v>0</v>
      </c>
      <c r="AH309" s="205">
        <v>0</v>
      </c>
      <c r="AI309" s="205">
        <v>0</v>
      </c>
      <c r="AJ309" s="205">
        <v>0</v>
      </c>
      <c r="AK309" s="205">
        <v>0</v>
      </c>
      <c r="AL309" s="205">
        <v>1</v>
      </c>
      <c r="AM309" s="205">
        <v>0</v>
      </c>
      <c r="AN309" s="205">
        <v>0</v>
      </c>
      <c r="AO309" s="205">
        <v>0</v>
      </c>
      <c r="AP309" s="205">
        <v>0</v>
      </c>
      <c r="AQ309" s="205">
        <v>0</v>
      </c>
      <c r="AR309" s="205">
        <v>0</v>
      </c>
      <c r="AS309" s="205">
        <v>0</v>
      </c>
      <c r="AT309" s="205">
        <v>0</v>
      </c>
      <c r="AU309" s="205">
        <v>1</v>
      </c>
    </row>
    <row r="310" spans="1:47" x14ac:dyDescent="0.3">
      <c r="A310" s="203">
        <f t="shared" si="4"/>
        <v>4</v>
      </c>
      <c r="B310" s="203" t="str">
        <f t="shared" si="4"/>
        <v>ZIMBABWE</v>
      </c>
      <c r="C310" s="203">
        <v>4</v>
      </c>
      <c r="E310" s="205">
        <v>3</v>
      </c>
      <c r="F310" s="206" t="s">
        <v>795</v>
      </c>
      <c r="G310" s="205">
        <v>0</v>
      </c>
      <c r="H310" s="205">
        <v>0</v>
      </c>
      <c r="I310" s="205">
        <v>0</v>
      </c>
      <c r="J310" s="205">
        <v>0</v>
      </c>
      <c r="K310" s="205">
        <v>0</v>
      </c>
      <c r="L310" s="205">
        <v>0</v>
      </c>
      <c r="M310" s="205">
        <v>0</v>
      </c>
      <c r="N310" s="205">
        <v>0</v>
      </c>
      <c r="O310" s="205">
        <v>0</v>
      </c>
      <c r="P310" s="205">
        <v>0</v>
      </c>
      <c r="Q310" s="205">
        <v>0</v>
      </c>
      <c r="R310" s="205">
        <v>0</v>
      </c>
      <c r="S310" s="205">
        <v>0</v>
      </c>
      <c r="T310" s="205">
        <v>0</v>
      </c>
      <c r="U310" s="205">
        <v>0</v>
      </c>
      <c r="V310" s="205">
        <v>0</v>
      </c>
      <c r="W310" s="205">
        <v>0</v>
      </c>
      <c r="X310" s="205">
        <v>0</v>
      </c>
      <c r="Y310" s="205">
        <v>0</v>
      </c>
      <c r="Z310" s="205">
        <v>0</v>
      </c>
      <c r="AA310" s="205">
        <v>0</v>
      </c>
      <c r="AB310" s="205">
        <v>0</v>
      </c>
      <c r="AC310" s="205">
        <v>0</v>
      </c>
      <c r="AD310" s="205">
        <v>0</v>
      </c>
      <c r="AE310" s="205">
        <v>0</v>
      </c>
      <c r="AF310" s="205">
        <v>0</v>
      </c>
      <c r="AG310" s="205">
        <v>0</v>
      </c>
      <c r="AH310" s="205">
        <v>0</v>
      </c>
      <c r="AI310" s="205">
        <v>0</v>
      </c>
      <c r="AJ310" s="205">
        <v>0</v>
      </c>
      <c r="AK310" s="205">
        <v>0</v>
      </c>
      <c r="AL310" s="205">
        <v>0</v>
      </c>
      <c r="AM310" s="205">
        <v>0</v>
      </c>
      <c r="AN310" s="205">
        <v>0</v>
      </c>
      <c r="AO310" s="205">
        <v>0</v>
      </c>
      <c r="AP310" s="205">
        <v>0</v>
      </c>
      <c r="AQ310" s="205">
        <v>0</v>
      </c>
      <c r="AR310" s="205">
        <v>0</v>
      </c>
      <c r="AS310" s="205">
        <v>0</v>
      </c>
      <c r="AT310" s="205">
        <v>0</v>
      </c>
      <c r="AU310" s="205">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February 2024</dc:title>
  <dc:creator>Washington State Department of Licensing</dc:creator>
  <cp:lastModifiedBy>Ashley Hunter</cp:lastModifiedBy>
  <cp:lastPrinted>2024-03-18T20:14:38Z</cp:lastPrinted>
  <dcterms:created xsi:type="dcterms:W3CDTF">1998-10-07T20:38:17Z</dcterms:created>
  <dcterms:modified xsi:type="dcterms:W3CDTF">2024-03-21T21:22:03Z</dcterms:modified>
</cp:coreProperties>
</file>